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charts/chart74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75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76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77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78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79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80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81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82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83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esktop\Gestión de Egresados 2024\Descargas encuestas\INFORMES\FACULTAD TECNOLOGÍA\TECNOLOGÍA ELECTRICA\"/>
    </mc:Choice>
  </mc:AlternateContent>
  <bookViews>
    <workbookView xWindow="0" yWindow="0" windowWidth="10845" windowHeight="5985" activeTab="3"/>
  </bookViews>
  <sheets>
    <sheet name="Presentación" sheetId="2" r:id="rId1"/>
    <sheet name="Informe hasta el 2019" sheetId="8" r:id="rId2"/>
    <sheet name="Egresados 2020" sheetId="7" r:id="rId3"/>
    <sheet name="Egresados 2021 - 2024" sheetId="9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0" i="9" l="1"/>
  <c r="D120" i="9"/>
  <c r="E217" i="9" l="1"/>
  <c r="D217" i="9"/>
  <c r="E199" i="9"/>
  <c r="D199" i="9"/>
  <c r="E177" i="9"/>
  <c r="D177" i="9"/>
  <c r="D159" i="9"/>
  <c r="E137" i="9"/>
  <c r="D137" i="9"/>
  <c r="E101" i="9"/>
  <c r="D101" i="9"/>
  <c r="E84" i="9"/>
  <c r="D84" i="9"/>
  <c r="E64" i="9"/>
  <c r="D64" i="9"/>
  <c r="E47" i="9"/>
  <c r="D47" i="9"/>
  <c r="E289" i="7" l="1"/>
  <c r="E290" i="7"/>
  <c r="E288" i="7"/>
  <c r="D291" i="7"/>
  <c r="H278" i="7"/>
  <c r="H279" i="7"/>
  <c r="H280" i="7"/>
  <c r="H281" i="7"/>
  <c r="H277" i="7"/>
  <c r="G278" i="7"/>
  <c r="G279" i="7"/>
  <c r="G280" i="7"/>
  <c r="G281" i="7"/>
  <c r="G277" i="7"/>
  <c r="F278" i="7"/>
  <c r="F279" i="7"/>
  <c r="F280" i="7"/>
  <c r="F281" i="7"/>
  <c r="F277" i="7"/>
  <c r="E278" i="7"/>
  <c r="E279" i="7"/>
  <c r="E280" i="7"/>
  <c r="E281" i="7"/>
  <c r="E277" i="7"/>
  <c r="D278" i="7"/>
  <c r="D279" i="7"/>
  <c r="D280" i="7"/>
  <c r="D281" i="7"/>
  <c r="D277" i="7"/>
  <c r="H270" i="7"/>
  <c r="H271" i="7"/>
  <c r="H272" i="7"/>
  <c r="H273" i="7"/>
  <c r="H269" i="7"/>
  <c r="H274" i="7" s="1"/>
  <c r="E274" i="7"/>
  <c r="F274" i="7"/>
  <c r="G274" i="7"/>
  <c r="D274" i="7"/>
  <c r="H258" i="7"/>
  <c r="H259" i="7"/>
  <c r="H257" i="7"/>
  <c r="G258" i="7"/>
  <c r="G259" i="7"/>
  <c r="G257" i="7"/>
  <c r="F258" i="7"/>
  <c r="F259" i="7"/>
  <c r="F257" i="7"/>
  <c r="E258" i="7"/>
  <c r="E259" i="7"/>
  <c r="E257" i="7"/>
  <c r="D258" i="7"/>
  <c r="D259" i="7"/>
  <c r="D257" i="7"/>
  <c r="E254" i="7"/>
  <c r="F254" i="7"/>
  <c r="G254" i="7"/>
  <c r="D254" i="7"/>
  <c r="H254" i="7" s="1"/>
  <c r="H252" i="7"/>
  <c r="H253" i="7"/>
  <c r="H251" i="7"/>
  <c r="G232" i="7"/>
  <c r="G231" i="7"/>
  <c r="G233" i="7"/>
  <c r="G230" i="7"/>
  <c r="E240" i="7"/>
  <c r="D239" i="7"/>
  <c r="D240" i="7"/>
  <c r="D241" i="7"/>
  <c r="D238" i="7"/>
  <c r="E234" i="7"/>
  <c r="E238" i="7" s="1"/>
  <c r="F234" i="7"/>
  <c r="F238" i="7" s="1"/>
  <c r="D234" i="7"/>
  <c r="F223" i="7"/>
  <c r="F222" i="7"/>
  <c r="E223" i="7"/>
  <c r="E222" i="7"/>
  <c r="D223" i="7"/>
  <c r="D222" i="7"/>
  <c r="E219" i="7"/>
  <c r="F219" i="7"/>
  <c r="D219" i="7"/>
  <c r="G206" i="7"/>
  <c r="G207" i="7"/>
  <c r="G208" i="7"/>
  <c r="G209" i="7"/>
  <c r="G210" i="7"/>
  <c r="G205" i="7"/>
  <c r="F206" i="7"/>
  <c r="F207" i="7"/>
  <c r="F208" i="7"/>
  <c r="F209" i="7"/>
  <c r="F210" i="7"/>
  <c r="F205" i="7"/>
  <c r="E206" i="7"/>
  <c r="E207" i="7"/>
  <c r="E208" i="7"/>
  <c r="E209" i="7"/>
  <c r="E210" i="7"/>
  <c r="E205" i="7"/>
  <c r="D207" i="7"/>
  <c r="D206" i="7"/>
  <c r="D208" i="7"/>
  <c r="D209" i="7"/>
  <c r="D210" i="7"/>
  <c r="D205" i="7"/>
  <c r="E202" i="7"/>
  <c r="F202" i="7"/>
  <c r="G202" i="7"/>
  <c r="D202" i="7"/>
  <c r="G189" i="7"/>
  <c r="F190" i="7"/>
  <c r="E184" i="7"/>
  <c r="E189" i="7" s="1"/>
  <c r="F184" i="7"/>
  <c r="F188" i="7" s="1"/>
  <c r="G184" i="7"/>
  <c r="G190" i="7" s="1"/>
  <c r="H184" i="7"/>
  <c r="H189" i="7" s="1"/>
  <c r="D184" i="7"/>
  <c r="D190" i="7" s="1"/>
  <c r="F241" i="7" l="1"/>
  <c r="G239" i="7"/>
  <c r="E241" i="7"/>
  <c r="G234" i="7"/>
  <c r="G238" i="7" s="1"/>
  <c r="F240" i="7"/>
  <c r="E239" i="7"/>
  <c r="F239" i="7"/>
  <c r="G240" i="7"/>
  <c r="E188" i="7"/>
  <c r="D188" i="7"/>
  <c r="E190" i="7"/>
  <c r="F189" i="7"/>
  <c r="H188" i="7"/>
  <c r="D189" i="7"/>
  <c r="G188" i="7"/>
  <c r="H190" i="7"/>
  <c r="E170" i="7"/>
  <c r="E174" i="7" s="1"/>
  <c r="F170" i="7"/>
  <c r="F174" i="7" s="1"/>
  <c r="G170" i="7"/>
  <c r="G174" i="7" s="1"/>
  <c r="H170" i="7"/>
  <c r="H174" i="7" s="1"/>
  <c r="D170" i="7"/>
  <c r="D174" i="7" s="1"/>
  <c r="D156" i="7"/>
  <c r="D155" i="7"/>
  <c r="D152" i="7"/>
  <c r="D157" i="7" s="1"/>
  <c r="E106" i="7"/>
  <c r="E109" i="7" s="1"/>
  <c r="F106" i="7"/>
  <c r="F111" i="7" s="1"/>
  <c r="G106" i="7"/>
  <c r="G110" i="7" s="1"/>
  <c r="H106" i="7"/>
  <c r="H109" i="7" s="1"/>
  <c r="D106" i="7"/>
  <c r="D109" i="7" s="1"/>
  <c r="D88" i="7"/>
  <c r="E86" i="7" s="1"/>
  <c r="H73" i="7"/>
  <c r="H74" i="7"/>
  <c r="H72" i="7"/>
  <c r="H62" i="7"/>
  <c r="H61" i="7"/>
  <c r="H63" i="7" s="1"/>
  <c r="E75" i="7"/>
  <c r="E79" i="7" s="1"/>
  <c r="F75" i="7"/>
  <c r="F80" i="7" s="1"/>
  <c r="G75" i="7"/>
  <c r="G79" i="7" s="1"/>
  <c r="D75" i="7"/>
  <c r="D80" i="7" s="1"/>
  <c r="E63" i="7"/>
  <c r="E67" i="7" s="1"/>
  <c r="F63" i="7"/>
  <c r="F67" i="7" s="1"/>
  <c r="G63" i="7"/>
  <c r="G67" i="7" s="1"/>
  <c r="D63" i="7"/>
  <c r="D67" i="7" s="1"/>
  <c r="E53" i="7"/>
  <c r="E51" i="7"/>
  <c r="G241" i="7" l="1"/>
  <c r="D110" i="7"/>
  <c r="E84" i="7"/>
  <c r="E173" i="7"/>
  <c r="H112" i="7"/>
  <c r="F110" i="7"/>
  <c r="G173" i="7"/>
  <c r="G109" i="7"/>
  <c r="D111" i="7"/>
  <c r="F109" i="7"/>
  <c r="H111" i="7"/>
  <c r="G112" i="7"/>
  <c r="D159" i="7"/>
  <c r="D112" i="7"/>
  <c r="H110" i="7"/>
  <c r="G111" i="7"/>
  <c r="F112" i="7"/>
  <c r="D158" i="7"/>
  <c r="D173" i="7"/>
  <c r="F173" i="7"/>
  <c r="H173" i="7"/>
  <c r="E110" i="7"/>
  <c r="E111" i="7"/>
  <c r="E112" i="7"/>
  <c r="G66" i="7"/>
  <c r="E78" i="7"/>
  <c r="G78" i="7"/>
  <c r="E66" i="7"/>
  <c r="E80" i="7"/>
  <c r="G80" i="7"/>
  <c r="E85" i="7"/>
  <c r="E87" i="7"/>
  <c r="F66" i="7"/>
  <c r="D78" i="7"/>
  <c r="D79" i="7"/>
  <c r="F79" i="7"/>
  <c r="F78" i="7"/>
  <c r="H66" i="7"/>
  <c r="D66" i="7"/>
  <c r="H75" i="7"/>
  <c r="H79" i="7" s="1"/>
  <c r="H78" i="7" l="1"/>
  <c r="H80" i="7"/>
  <c r="H67" i="7"/>
</calcChain>
</file>

<file path=xl/sharedStrings.xml><?xml version="1.0" encoding="utf-8"?>
<sst xmlns="http://schemas.openxmlformats.org/spreadsheetml/2006/main" count="1156" uniqueCount="291">
  <si>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</si>
  <si>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</si>
  <si>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</si>
  <si>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</si>
  <si>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</si>
  <si>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</si>
  <si>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>No</t>
  </si>
  <si>
    <t>Si</t>
  </si>
  <si>
    <t>Excelente</t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</si>
  <si>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</si>
  <si>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</si>
  <si>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</si>
  <si>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</si>
  <si>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</si>
  <si>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</si>
  <si>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</si>
  <si>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</si>
  <si>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</si>
  <si>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</si>
  <si>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</si>
  <si>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</si>
  <si>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</si>
  <si>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</si>
  <si>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</si>
  <si>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</si>
  <si>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</si>
  <si>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</si>
  <si>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</si>
  <si>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</si>
  <si>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</si>
  <si>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</si>
  <si>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</si>
  <si>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</si>
  <si>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</si>
  <si>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</si>
  <si>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</si>
  <si>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</si>
  <si>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</si>
  <si>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</si>
  <si>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</si>
  <si>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</si>
  <si>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</si>
  <si>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</si>
  <si>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</si>
  <si>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</si>
  <si>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</si>
  <si>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</si>
  <si>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</si>
  <si>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</si>
  <si>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</si>
  <si>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</si>
  <si>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</si>
  <si>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</si>
  <si>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</si>
  <si>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</si>
  <si>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</si>
  <si>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</si>
  <si>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</si>
  <si>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</si>
  <si>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</si>
  <si>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</si>
  <si>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>SI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</si>
  <si>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</si>
  <si>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</si>
  <si>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</si>
  <si>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</si>
  <si>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</si>
  <si>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</si>
  <si>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</si>
  <si>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</si>
  <si>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</si>
  <si>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</si>
  <si>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</si>
  <si>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</si>
  <si>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</si>
  <si>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</si>
  <si>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</si>
  <si>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</si>
  <si>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</si>
  <si>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</si>
  <si>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</si>
  <si>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</si>
  <si>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</si>
  <si>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</si>
  <si>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</si>
  <si>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Total graduados: 1.667</t>
  </si>
  <si>
    <t>Fecha de corte: 30-06-2020</t>
  </si>
  <si>
    <t>Fecha de corte: 30-06-2019</t>
  </si>
  <si>
    <t>Total encuestas: 565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</si>
  <si>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</si>
  <si>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</si>
  <si>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</si>
  <si>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</si>
  <si>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</si>
  <si>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</si>
  <si>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</si>
  <si>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</si>
  <si>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</si>
  <si>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</si>
  <si>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</si>
  <si>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</si>
  <si>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</si>
  <si>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</si>
  <si>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</si>
  <si>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</si>
  <si>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</si>
  <si>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</si>
  <si>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</si>
  <si>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</si>
  <si>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</si>
  <si>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</si>
  <si>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</si>
  <si>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</si>
  <si>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</si>
  <si>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</si>
  <si>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</si>
  <si>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</si>
  <si>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</si>
  <si>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</si>
  <si>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</si>
  <si>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</si>
  <si>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</si>
  <si>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</si>
  <si>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</si>
  <si>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</si>
  <si>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</si>
  <si>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</si>
  <si>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</si>
  <si>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</si>
  <si>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</si>
  <si>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</si>
  <si>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</si>
  <si>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</si>
  <si>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</si>
  <si>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</si>
  <si>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</si>
  <si>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</si>
  <si>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</si>
  <si>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</si>
  <si>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</si>
  <si>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</si>
  <si>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</si>
  <si>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</si>
  <si>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</si>
  <si>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</si>
  <si>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</si>
  <si>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</si>
  <si>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</si>
  <si>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</si>
  <si>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</si>
  <si>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</si>
  <si>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</si>
  <si>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</si>
  <si>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</si>
  <si>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</si>
  <si>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</si>
  <si>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</si>
  <si>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</si>
  <si>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</si>
  <si>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</si>
  <si>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</si>
  <si>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</si>
  <si>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</si>
  <si>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</si>
  <si>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</si>
  <si>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</si>
  <si>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</si>
  <si>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</si>
  <si>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</si>
  <si>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</si>
  <si>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</si>
  <si>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</si>
  <si>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</si>
  <si>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</si>
  <si>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</si>
  <si>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</si>
  <si>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</si>
  <si>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</si>
  <si>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</si>
  <si>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</si>
  <si>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</si>
  <si>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</si>
  <si>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</si>
  <si>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</si>
  <si>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</si>
  <si>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</si>
  <si>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</si>
  <si>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</si>
  <si>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</si>
  <si>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</si>
  <si>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</si>
  <si>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</si>
  <si>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</si>
  <si>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</si>
  <si>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</si>
  <si>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</si>
  <si>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</si>
  <si>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</si>
  <si>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</si>
  <si>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</si>
  <si>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</si>
  <si>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</si>
  <si>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</si>
  <si>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</si>
  <si>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</si>
  <si>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</si>
  <si>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</si>
  <si>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</si>
  <si>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</si>
  <si>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</si>
  <si>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</si>
  <si>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</si>
  <si>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</si>
  <si>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</si>
  <si>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</si>
  <si>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</si>
  <si>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</si>
  <si>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</si>
  <si>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</si>
  <si>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</si>
  <si>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</si>
  <si>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</si>
  <si>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</si>
  <si>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</si>
  <si>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</si>
  <si>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</si>
  <si>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</si>
  <si>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</si>
  <si>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</si>
  <si>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</si>
  <si>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</si>
  <si>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</si>
  <si>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</si>
  <si>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</si>
  <si>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</si>
  <si>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</si>
  <si>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</si>
  <si>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</si>
  <si>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</si>
  <si>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</si>
  <si>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</si>
  <si>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</si>
  <si>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</si>
  <si>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</si>
  <si>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</si>
  <si>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</si>
  <si>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</si>
  <si>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</si>
  <si>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</si>
  <si>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</si>
  <si>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</si>
  <si>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</si>
  <si>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</si>
  <si>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</si>
  <si>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</si>
  <si>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</si>
  <si>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</si>
  <si>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</si>
  <si>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</si>
  <si>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</si>
  <si>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Total encuestas 2020: 102</t>
  </si>
  <si>
    <t>Total encuestas 2019: 565</t>
  </si>
  <si>
    <t>Nivel de seguimiento:  40,01%</t>
  </si>
  <si>
    <t>x</t>
  </si>
  <si>
    <t>Más de 2</t>
  </si>
  <si>
    <t>AGREGAR VALORES</t>
  </si>
  <si>
    <t xml:space="preserve">Total </t>
  </si>
  <si>
    <t>Total graduados: 1.609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</si>
  <si>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</si>
  <si>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t>Estado Civil</t>
  </si>
  <si>
    <t>Soltero</t>
  </si>
  <si>
    <t>Hijos</t>
  </si>
  <si>
    <t xml:space="preserve">Más de 2 </t>
  </si>
  <si>
    <t>2. CONTRIBUCIÓN DEL FORTALECIMIENTO DEL PROYECTO DE VIDA</t>
  </si>
  <si>
    <t>Interesado</t>
  </si>
  <si>
    <t>NO</t>
  </si>
  <si>
    <t>Programa</t>
  </si>
  <si>
    <t xml:space="preserve">Especialización  </t>
  </si>
  <si>
    <t>Actividad</t>
  </si>
  <si>
    <t>Buscando empleo</t>
  </si>
  <si>
    <t>Estudiando</t>
  </si>
  <si>
    <t>Trabajando</t>
  </si>
  <si>
    <t>6.EMPRENDIMIENTO DE LOS EGRESADOS</t>
  </si>
  <si>
    <t>• ¿Tiene interés por crear un emprendimiento?</t>
  </si>
  <si>
    <t>Ya tengo un Emprendimiento</t>
  </si>
  <si>
    <t>7.EGRESADOS E IMPACTO EN EL MEDIO</t>
  </si>
  <si>
    <t>Imagen</t>
  </si>
  <si>
    <t>Total graduados: 148</t>
  </si>
  <si>
    <t>Total encuestas:118</t>
  </si>
  <si>
    <t>|</t>
  </si>
  <si>
    <t>Incapacitado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</si>
</sst>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.0%"/>
    <numFmt numFmtId="166" formatCode="0.0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u/>
      <sz val="28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8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</borders>
  <cellStyleXfs count="3">
    <xf numFmtId="0" fontId="0" fillId="0" borderId="0"/>
    <xf numFmtId="0" fontId="7" fillId="0" borderId="0"/>
    <xf numFmtId="9" fontId="8" fillId="0" borderId="0" applyFont="0" applyFill="0" applyBorder="0" applyAlignment="0" applyProtection="0"/>
  </cellStyleXfs>
  <cellXfs count="106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1" xfId="0" applyFill="1" applyBorder="1"/>
    <xf numFmtId="0" fontId="13" fillId="2" borderId="0" xfId="0" applyFont="1" applyFill="1" applyAlignment="1">
      <alignment vertical="center"/>
    </xf>
    <xf numFmtId="0" fontId="14" fillId="2" borderId="0" xfId="0" applyFont="1" applyFill="1"/>
    <xf numFmtId="10" fontId="16" fillId="3" borderId="1" xfId="2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3" fontId="18" fillId="2" borderId="1" xfId="2" applyNumberFormat="1" applyFont="1" applyFill="1" applyBorder="1" applyAlignment="1">
      <alignment horizontal="center" vertical="center"/>
    </xf>
    <xf numFmtId="3" fontId="13" fillId="2" borderId="1" xfId="2" applyNumberFormat="1" applyFont="1" applyFill="1" applyBorder="1" applyAlignment="1">
      <alignment horizontal="center" vertical="center"/>
    </xf>
    <xf numFmtId="10" fontId="18" fillId="2" borderId="1" xfId="2" applyNumberFormat="1" applyFont="1" applyFill="1" applyBorder="1" applyAlignment="1">
      <alignment horizontal="center" vertical="center"/>
    </xf>
    <xf numFmtId="10" fontId="13" fillId="2" borderId="1" xfId="2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165" fontId="18" fillId="2" borderId="1" xfId="2" applyNumberFormat="1" applyFont="1" applyFill="1" applyBorder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left" vertical="center" wrapText="1"/>
    </xf>
    <xf numFmtId="10" fontId="19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16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166" fontId="13" fillId="2" borderId="1" xfId="2" applyNumberFormat="1" applyFont="1" applyFill="1" applyBorder="1" applyAlignment="1">
      <alignment horizontal="center" vertical="center"/>
    </xf>
    <xf numFmtId="10" fontId="16" fillId="3" borderId="2" xfId="2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3" fontId="18" fillId="2" borderId="5" xfId="2" applyNumberFormat="1" applyFont="1" applyFill="1" applyBorder="1" applyAlignment="1">
      <alignment horizontal="center" vertical="center"/>
    </xf>
    <xf numFmtId="10" fontId="18" fillId="2" borderId="5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2" fillId="2" borderId="0" xfId="0" applyFont="1" applyFill="1"/>
    <xf numFmtId="0" fontId="20" fillId="3" borderId="1" xfId="0" applyFont="1" applyFill="1" applyBorder="1" applyAlignment="1">
      <alignment horizontal="center" vertical="center" wrapText="1"/>
    </xf>
    <xf numFmtId="10" fontId="16" fillId="3" borderId="1" xfId="2" applyNumberFormat="1" applyFont="1" applyFill="1" applyBorder="1" applyAlignment="1">
      <alignment horizontal="center" vertical="center" wrapText="1"/>
    </xf>
    <xf numFmtId="0" fontId="13" fillId="2" borderId="0" xfId="0" applyFont="1" applyFill="1"/>
    <xf numFmtId="0" fontId="1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18" fillId="2" borderId="0" xfId="2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 wrapText="1"/>
    </xf>
    <xf numFmtId="3" fontId="18" fillId="2" borderId="0" xfId="2" applyNumberFormat="1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" fontId="16" fillId="3" borderId="1" xfId="2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 wrapText="1"/>
    </xf>
    <xf numFmtId="3" fontId="18" fillId="2" borderId="0" xfId="2" applyNumberFormat="1" applyFont="1" applyFill="1" applyBorder="1" applyAlignment="1">
      <alignment horizontal="center" vertical="center"/>
    </xf>
    <xf numFmtId="10" fontId="18" fillId="2" borderId="0" xfId="2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wrapText="1"/>
    </xf>
    <xf numFmtId="3" fontId="18" fillId="2" borderId="2" xfId="2" applyNumberFormat="1" applyFont="1" applyFill="1" applyBorder="1" applyAlignment="1">
      <alignment horizontal="center" vertical="center"/>
    </xf>
    <xf numFmtId="10" fontId="18" fillId="2" borderId="2" xfId="2" applyNumberFormat="1" applyFont="1" applyFill="1" applyBorder="1" applyAlignment="1">
      <alignment horizontal="center" vertical="center"/>
    </xf>
    <xf numFmtId="1" fontId="18" fillId="2" borderId="1" xfId="2" applyNumberFormat="1" applyFont="1" applyFill="1" applyBorder="1" applyAlignment="1">
      <alignment horizontal="center" vertical="center"/>
    </xf>
    <xf numFmtId="9" fontId="18" fillId="2" borderId="1" xfId="2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justify" vertical="center" wrapText="1"/>
    </xf>
    <xf numFmtId="3" fontId="18" fillId="2" borderId="1" xfId="2" applyNumberFormat="1" applyFont="1" applyFill="1" applyBorder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13" fillId="7" borderId="0" xfId="0" applyFont="1" applyFill="1"/>
    <xf numFmtId="0" fontId="0" fillId="2" borderId="0" xfId="0" applyFill="1" applyAlignment="1">
      <alignment horizontal="center"/>
    </xf>
    <xf numFmtId="165" fontId="18" fillId="2" borderId="0" xfId="2" applyNumberFormat="1" applyFont="1" applyFill="1" applyBorder="1" applyAlignment="1">
      <alignment horizontal="left" vertical="center"/>
    </xf>
    <xf numFmtId="1" fontId="18" fillId="2" borderId="0" xfId="2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8" fillId="2" borderId="1" xfId="2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1" fillId="5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left" vertical="center"/>
    </xf>
    <xf numFmtId="0" fontId="16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0" fillId="2" borderId="0" xfId="0" applyFont="1" applyFill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1" fillId="8" borderId="1" xfId="0" applyFont="1" applyFill="1" applyBorder="1"/>
    <xf numFmtId="0" fontId="10" fillId="2" borderId="1" xfId="0" applyFont="1" applyFill="1" applyBorder="1" applyAlignment="1">
      <alignment wrapText="1"/>
    </xf>
    <xf numFmtId="0" fontId="0" fillId="0" borderId="1" xfId="0" applyNumberFormat="1" applyBorder="1"/>
    <xf numFmtId="9" fontId="10" fillId="2" borderId="1" xfId="0" applyNumberFormat="1" applyFont="1" applyFill="1" applyBorder="1"/>
    <xf numFmtId="0" fontId="10" fillId="2" borderId="1" xfId="0" applyFont="1" applyFill="1" applyBorder="1"/>
    <xf numFmtId="0" fontId="11" fillId="8" borderId="6" xfId="0" applyFont="1" applyFill="1" applyBorder="1"/>
    <xf numFmtId="0" fontId="11" fillId="8" borderId="7" xfId="0" applyFont="1" applyFill="1" applyBorder="1"/>
    <xf numFmtId="0" fontId="11" fillId="8" borderId="8" xfId="0" applyFont="1" applyFill="1" applyBorder="1"/>
    <xf numFmtId="0" fontId="10" fillId="2" borderId="1" xfId="0" applyFont="1" applyFill="1" applyBorder="1" applyAlignment="1">
      <alignment horizontal="center"/>
    </xf>
    <xf numFmtId="10" fontId="10" fillId="2" borderId="1" xfId="0" applyNumberFormat="1" applyFont="1" applyFill="1" applyBorder="1"/>
    <xf numFmtId="0" fontId="21" fillId="2" borderId="0" xfId="0" applyFont="1" applyFill="1" applyAlignment="1">
      <alignment horizontal="left" vertical="center" wrapText="1"/>
    </xf>
    <xf numFmtId="0" fontId="0" fillId="0" borderId="1" xfId="0" applyNumberForma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9" fontId="0" fillId="2" borderId="1" xfId="0" applyNumberFormat="1" applyFill="1" applyBorder="1"/>
    <xf numFmtId="0" fontId="16" fillId="2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0" fontId="0" fillId="2" borderId="1" xfId="0" applyNumberFormat="1" applyFill="1" applyBorder="1"/>
    <xf numFmtId="9" fontId="10" fillId="2" borderId="4" xfId="0" applyNumberFormat="1" applyFont="1" applyFill="1" applyBorder="1"/>
    <xf numFmtId="0" fontId="0" fillId="2" borderId="1" xfId="0" applyFill="1" applyBorder="1" applyAlignment="1">
      <alignment horizontal="left" wrapTex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4.3478260869565216E-2</c:v>
              </c:pt>
              <c:pt idx="1">
                <c:v>0</c:v>
              </c:pt>
              <c:pt idx="2">
                <c:v>2.1739130434782608E-2</c:v>
              </c:pt>
              <c:pt idx="3">
                <c:v>0.5</c:v>
              </c:pt>
              <c:pt idx="4">
                <c:v>0.21739130434782608</c:v>
              </c:pt>
              <c:pt idx="5">
                <c:v>0.39130434782608697</c:v>
              </c:pt>
              <c:pt idx="6">
                <c:v>4.3478260869565216E-2</c:v>
              </c:pt>
              <c:pt idx="7">
                <c:v>0.2608695652173913</c:v>
              </c:pt>
              <c:pt idx="8">
                <c:v>0.54347826086956519</c:v>
              </c:pt>
            </c:numLit>
          </c:val>
          <c:extLst>
            <c:ext xmlns:c16="http://schemas.microsoft.com/office/drawing/2014/chart" uri="{C3380CC4-5D6E-409C-BE32-E72D297353CC}">
              <c16:uniqueId val="{00000000-B968-4553-96A3-0A74F082E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522112"/>
        <c:axId val="450125688"/>
      </c:barChart>
      <c:catAx>
        <c:axId val="241522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125688"/>
        <c:crosses val="autoZero"/>
        <c:auto val="1"/>
        <c:lblAlgn val="ctr"/>
        <c:lblOffset val="100"/>
        <c:noMultiLvlLbl val="0"/>
      </c:catAx>
      <c:valAx>
        <c:axId val="4501256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41522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2.1739130434782608E-2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66F-475C-9DC8-AB2FC916BBAF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0.30434782608695654</c:v>
              </c:pt>
              <c:pt idx="1">
                <c:v>0.29166666666666669</c:v>
              </c:pt>
              <c:pt idx="2">
                <c:v>8.3333333333333329E-2</c:v>
              </c:pt>
            </c:numLit>
          </c:val>
          <c:extLst>
            <c:ext xmlns:c16="http://schemas.microsoft.com/office/drawing/2014/chart" uri="{C3380CC4-5D6E-409C-BE32-E72D297353CC}">
              <c16:uniqueId val="{00000001-A66F-475C-9DC8-AB2FC916BBAF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4.3478260869565216E-2</c:v>
              </c:pt>
              <c:pt idx="1">
                <c:v>0.25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2-A66F-475C-9DC8-AB2FC916BBAF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8.3333333333333329E-2</c:v>
              </c:pt>
            </c:numLit>
          </c:val>
          <c:extLst>
            <c:ext xmlns:c16="http://schemas.microsoft.com/office/drawing/2014/chart" uri="{C3380CC4-5D6E-409C-BE32-E72D297353CC}">
              <c16:uniqueId val="{00000003-A66F-475C-9DC8-AB2FC916BBAF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2.1739130434782608E-2</c:v>
              </c:pt>
              <c:pt idx="1">
                <c:v>0</c:v>
              </c:pt>
              <c:pt idx="2">
                <c:v>8.3333333333333329E-2</c:v>
              </c:pt>
            </c:numLit>
          </c:val>
          <c:extLst>
            <c:ext xmlns:c16="http://schemas.microsoft.com/office/drawing/2014/chart" uri="{C3380CC4-5D6E-409C-BE32-E72D297353CC}">
              <c16:uniqueId val="{00000004-A66F-475C-9DC8-AB2FC916BBAF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5-A66F-475C-9DC8-AB2FC916BBAF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4.1666666666666664E-2</c:v>
              </c:pt>
              <c:pt idx="2">
                <c:v>8.3333333333333329E-2</c:v>
              </c:pt>
            </c:numLit>
          </c:val>
          <c:extLst>
            <c:ext xmlns:c16="http://schemas.microsoft.com/office/drawing/2014/chart" uri="{C3380CC4-5D6E-409C-BE32-E72D297353CC}">
              <c16:uniqueId val="{00000006-A66F-475C-9DC8-AB2FC916BB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0819944"/>
        <c:axId val="451332392"/>
      </c:barChart>
      <c:catAx>
        <c:axId val="4508199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332392"/>
        <c:crosses val="autoZero"/>
        <c:auto val="1"/>
        <c:lblAlgn val="ctr"/>
        <c:lblOffset val="100"/>
        <c:noMultiLvlLbl val="0"/>
      </c:catAx>
      <c:valAx>
        <c:axId val="4513323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8199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0.6811594202898551</c:v>
              </c:pt>
              <c:pt idx="1">
                <c:v>0.2608695652173913</c:v>
              </c:pt>
              <c:pt idx="2">
                <c:v>0.45833333333333331</c:v>
              </c:pt>
              <c:pt idx="3">
                <c:v>0.91666666666666663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0-C16F-41AB-9420-FC80449D519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0.16149068322981366</c:v>
              </c:pt>
              <c:pt idx="1">
                <c:v>8.6956521739130432E-2</c:v>
              </c:pt>
              <c:pt idx="2">
                <c:v>0.29166666666666669</c:v>
              </c:pt>
              <c:pt idx="3">
                <c:v>8.3333333333333329E-2</c:v>
              </c:pt>
            </c:numLit>
          </c:val>
          <c:extLst>
            <c:ext xmlns:c16="http://schemas.microsoft.com/office/drawing/2014/chart" uri="{C3380CC4-5D6E-409C-BE32-E72D297353CC}">
              <c16:uniqueId val="{00000001-C16F-41AB-9420-FC80449D5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333176"/>
        <c:axId val="451333568"/>
      </c:barChart>
      <c:catAx>
        <c:axId val="451333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333568"/>
        <c:crosses val="autoZero"/>
        <c:auto val="1"/>
        <c:lblAlgn val="ctr"/>
        <c:lblOffset val="100"/>
        <c:noMultiLvlLbl val="0"/>
      </c:catAx>
      <c:valAx>
        <c:axId val="45133356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133317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4B8B-437B-921D-3B5D65B9687F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8B-437B-921D-3B5D65B9687F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8B-437B-921D-3B5D65B968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0.64247787610619467</c:v>
              </c:pt>
              <c:pt idx="1">
                <c:v>0.15929203539823009</c:v>
              </c:pt>
            </c:numLit>
          </c:val>
          <c:extLst>
            <c:ext xmlns:c16="http://schemas.microsoft.com/office/drawing/2014/chart" uri="{C3380CC4-5D6E-409C-BE32-E72D297353CC}">
              <c16:uniqueId val="{00000003-4B8B-437B-921D-3B5D65B96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35EF-45E3-ABE9-6DEC7EF42AE0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35EF-45E3-ABE9-6DEC7EF42AE0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5EF-45E3-ABE9-6DEC7EF42AE0}"/>
                </c:ext>
              </c:extLst>
            </c:dLbl>
            <c:dLbl>
              <c:idx val="1"/>
              <c:layout>
                <c:manualLayout>
                  <c:x val="0.12049382887931336"/>
                  <c:y val="3.9258768248776332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5EF-45E3-ABE9-6DEC7EF42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0.77876106194690264</c:v>
              </c:pt>
              <c:pt idx="1">
                <c:v>0.22123893805309736</c:v>
              </c:pt>
            </c:numLit>
          </c:val>
          <c:extLst>
            <c:ext xmlns:c16="http://schemas.microsoft.com/office/drawing/2014/chart" uri="{C3380CC4-5D6E-409C-BE32-E72D297353CC}">
              <c16:uniqueId val="{00000004-35EF-45E3-ABE9-6DEC7EF42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91D6-4AB8-9B2C-D693EA141FC6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D6-4AB8-9B2C-D693EA141FC6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6-4AB8-9B2C-D693EA141FC6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D6-4AB8-9B2C-D693EA141F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0.70442477876106191</c:v>
              </c:pt>
              <c:pt idx="1">
                <c:v>0.17522123893805311</c:v>
              </c:pt>
              <c:pt idx="2">
                <c:v>0.12035398230088495</c:v>
              </c:pt>
            </c:numLit>
          </c:val>
          <c:extLst>
            <c:ext xmlns:c16="http://schemas.microsoft.com/office/drawing/2014/chart" uri="{C3380CC4-5D6E-409C-BE32-E72D297353CC}">
              <c16:uniqueId val="{00000004-91D6-4AB8-9B2C-D693EA141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36-4CDA-9852-0DB1D55709ED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F36-4CDA-9852-0DB1D55709ED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F36-4CDA-9852-0DB1D55709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0.86651053864168615</c:v>
              </c:pt>
              <c:pt idx="1">
                <c:v>6.0889929742388757E-2</c:v>
              </c:pt>
              <c:pt idx="2">
                <c:v>7.2599531615925056E-2</c:v>
              </c:pt>
            </c:numLit>
          </c:val>
          <c:extLst>
            <c:ext xmlns:c16="http://schemas.microsoft.com/office/drawing/2014/chart" uri="{C3380CC4-5D6E-409C-BE32-E72D297353CC}">
              <c16:uniqueId val="{00000003-AF36-4CDA-9852-0DB1D5570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0.3911007025761124</c:v>
              </c:pt>
              <c:pt idx="1">
                <c:v>0.53629976580796257</c:v>
              </c:pt>
              <c:pt idx="2">
                <c:v>4.449648711943794E-2</c:v>
              </c:pt>
              <c:pt idx="3">
                <c:v>1.6393442622950821E-2</c:v>
              </c:pt>
              <c:pt idx="4">
                <c:v>1.1709601873536301E-2</c:v>
              </c:pt>
            </c:numLit>
          </c:val>
          <c:extLst>
            <c:ext xmlns:c16="http://schemas.microsoft.com/office/drawing/2014/chart" uri="{C3380CC4-5D6E-409C-BE32-E72D297353CC}">
              <c16:uniqueId val="{00000000-22FD-4BC2-B73A-550B45A8B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790664"/>
        <c:axId val="451791056"/>
      </c:barChart>
      <c:catAx>
        <c:axId val="4517906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1791056"/>
        <c:crosses val="autoZero"/>
        <c:auto val="1"/>
        <c:lblAlgn val="ctr"/>
        <c:lblOffset val="100"/>
        <c:noMultiLvlLbl val="0"/>
      </c:catAx>
      <c:valAx>
        <c:axId val="4517910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7906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0.14545454545454545</c:v>
              </c:pt>
              <c:pt idx="1">
                <c:v>0.17647058823529413</c:v>
              </c:pt>
              <c:pt idx="2">
                <c:v>0.30909090909090908</c:v>
              </c:pt>
              <c:pt idx="3">
                <c:v>0.20967741935483872</c:v>
              </c:pt>
            </c:numLit>
          </c:val>
          <c:extLst>
            <c:ext xmlns:c16="http://schemas.microsoft.com/office/drawing/2014/chart" uri="{C3380CC4-5D6E-409C-BE32-E72D297353CC}">
              <c16:uniqueId val="{00000000-B87E-41EE-B6F5-D12052A729ED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0.61818181818181817</c:v>
              </c:pt>
              <c:pt idx="1">
                <c:v>0.55780933062880322</c:v>
              </c:pt>
              <c:pt idx="2">
                <c:v>0.59393939393939399</c:v>
              </c:pt>
              <c:pt idx="3">
                <c:v>0.64717741935483875</c:v>
              </c:pt>
            </c:numLit>
          </c:val>
          <c:extLst>
            <c:ext xmlns:c16="http://schemas.microsoft.com/office/drawing/2014/chart" uri="{C3380CC4-5D6E-409C-BE32-E72D297353CC}">
              <c16:uniqueId val="{00000001-B87E-41EE-B6F5-D12052A729ED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0.23636363636363636</c:v>
              </c:pt>
              <c:pt idx="1">
                <c:v>0.26572008113590262</c:v>
              </c:pt>
              <c:pt idx="2">
                <c:v>9.696969696969697E-2</c:v>
              </c:pt>
              <c:pt idx="3">
                <c:v>0.14314516129032259</c:v>
              </c:pt>
            </c:numLit>
          </c:val>
          <c:extLst>
            <c:ext xmlns:c16="http://schemas.microsoft.com/office/drawing/2014/chart" uri="{C3380CC4-5D6E-409C-BE32-E72D297353CC}">
              <c16:uniqueId val="{00000002-B87E-41EE-B6F5-D12052A72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071648"/>
        <c:axId val="452072040"/>
      </c:barChart>
      <c:catAx>
        <c:axId val="452071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072040"/>
        <c:crosses val="autoZero"/>
        <c:auto val="1"/>
        <c:lblAlgn val="ctr"/>
        <c:lblOffset val="100"/>
        <c:noMultiLvlLbl val="0"/>
      </c:catAx>
      <c:valAx>
        <c:axId val="4520720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20716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8.8435374149659865E-2</c:v>
              </c:pt>
              <c:pt idx="1">
                <c:v>0.20408163265306123</c:v>
              </c:pt>
              <c:pt idx="2">
                <c:v>0.16216216216216217</c:v>
              </c:pt>
              <c:pt idx="3">
                <c:v>0.12925170068027211</c:v>
              </c:pt>
            </c:numLit>
          </c:val>
          <c:extLst>
            <c:ext xmlns:c16="http://schemas.microsoft.com/office/drawing/2014/chart" uri="{C3380CC4-5D6E-409C-BE32-E72D297353CC}">
              <c16:uniqueId val="{00000000-E241-4487-9DCE-49C47372AEB9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0.52380952380952384</c:v>
              </c:pt>
              <c:pt idx="1">
                <c:v>0.40136054421768708</c:v>
              </c:pt>
              <c:pt idx="2">
                <c:v>0.5067567567567568</c:v>
              </c:pt>
              <c:pt idx="3">
                <c:v>0.46938775510204084</c:v>
              </c:pt>
            </c:numLit>
          </c:val>
          <c:extLst>
            <c:ext xmlns:c16="http://schemas.microsoft.com/office/drawing/2014/chart" uri="{C3380CC4-5D6E-409C-BE32-E72D297353CC}">
              <c16:uniqueId val="{00000001-E241-4487-9DCE-49C47372AEB9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0.38775510204081631</c:v>
              </c:pt>
              <c:pt idx="1">
                <c:v>0.39455782312925169</c:v>
              </c:pt>
              <c:pt idx="2">
                <c:v>0.33108108108108109</c:v>
              </c:pt>
              <c:pt idx="3">
                <c:v>0.40136054421768708</c:v>
              </c:pt>
            </c:numLit>
          </c:val>
          <c:extLst>
            <c:ext xmlns:c16="http://schemas.microsoft.com/office/drawing/2014/chart" uri="{C3380CC4-5D6E-409C-BE32-E72D297353CC}">
              <c16:uniqueId val="{00000002-E241-4487-9DCE-49C47372A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072824"/>
        <c:axId val="452073216"/>
      </c:barChart>
      <c:catAx>
        <c:axId val="452072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073216"/>
        <c:crosses val="autoZero"/>
        <c:auto val="1"/>
        <c:lblAlgn val="ctr"/>
        <c:lblOffset val="100"/>
        <c:noMultiLvlLbl val="0"/>
      </c:catAx>
      <c:valAx>
        <c:axId val="4520732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20728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0.29111531190926276</c:v>
              </c:pt>
              <c:pt idx="1">
                <c:v>0.14555765595463138</c:v>
              </c:pt>
              <c:pt idx="2">
                <c:v>2.2684310018903593E-2</c:v>
              </c:pt>
              <c:pt idx="3">
                <c:v>3.780718336483932E-3</c:v>
              </c:pt>
              <c:pt idx="4">
                <c:v>3.780718336483932E-3</c:v>
              </c:pt>
            </c:numLit>
          </c:val>
          <c:extLst>
            <c:ext xmlns:c16="http://schemas.microsoft.com/office/drawing/2014/chart" uri="{C3380CC4-5D6E-409C-BE32-E72D297353CC}">
              <c16:uniqueId val="{00000000-0B1F-4F15-85EE-68BF8D3BE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074000"/>
        <c:axId val="452074392"/>
      </c:barChart>
      <c:catAx>
        <c:axId val="452074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074392"/>
        <c:crosses val="autoZero"/>
        <c:auto val="1"/>
        <c:lblAlgn val="ctr"/>
        <c:lblOffset val="100"/>
        <c:noMultiLvlLbl val="0"/>
      </c:catAx>
      <c:valAx>
        <c:axId val="4520743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074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0.18390804597701149</c:v>
              </c:pt>
              <c:pt idx="1">
                <c:v>0.27011494252873564</c:v>
              </c:pt>
              <c:pt idx="2">
                <c:v>1.4367816091954023E-2</c:v>
              </c:pt>
              <c:pt idx="3">
                <c:v>2.8735632183908046E-3</c:v>
              </c:pt>
              <c:pt idx="4">
                <c:v>2.8735632183908046E-3</c:v>
              </c:pt>
              <c:pt idx="5">
                <c:v>1.1494252873563218E-2</c:v>
              </c:pt>
              <c:pt idx="6">
                <c:v>0</c:v>
              </c:pt>
              <c:pt idx="7">
                <c:v>0.4454022988505747</c:v>
              </c:pt>
              <c:pt idx="8">
                <c:v>3.4482758620689655E-2</c:v>
              </c:pt>
            </c:numLit>
          </c:val>
          <c:extLst>
            <c:ext xmlns:c16="http://schemas.microsoft.com/office/drawing/2014/chart" uri="{C3380CC4-5D6E-409C-BE32-E72D297353CC}">
              <c16:uniqueId val="{00000000-81DC-45FF-99A3-D6A85FD6B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251256"/>
        <c:axId val="450687392"/>
      </c:barChart>
      <c:catAx>
        <c:axId val="450251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687392"/>
        <c:crosses val="autoZero"/>
        <c:auto val="1"/>
        <c:lblAlgn val="ctr"/>
        <c:lblOffset val="100"/>
        <c:noMultiLvlLbl val="0"/>
      </c:catAx>
      <c:valAx>
        <c:axId val="4506873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251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0.1833648393194707</c:v>
              </c:pt>
              <c:pt idx="1">
                <c:v>0.20982986767485823</c:v>
              </c:pt>
              <c:pt idx="2">
                <c:v>0.14744801512287334</c:v>
              </c:pt>
              <c:pt idx="3">
                <c:v>6.2381852551984876E-2</c:v>
              </c:pt>
              <c:pt idx="4">
                <c:v>7.5614366729678641E-3</c:v>
              </c:pt>
            </c:numLit>
          </c:val>
          <c:extLst>
            <c:ext xmlns:c16="http://schemas.microsoft.com/office/drawing/2014/chart" uri="{C3380CC4-5D6E-409C-BE32-E72D297353CC}">
              <c16:uniqueId val="{00000000-FD70-4F9C-B81A-3311EEB6762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2341048"/>
        <c:axId val="452341440"/>
      </c:barChart>
      <c:catAx>
        <c:axId val="452341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341440"/>
        <c:crosses val="autoZero"/>
        <c:auto val="1"/>
        <c:lblAlgn val="ctr"/>
        <c:lblOffset val="100"/>
        <c:noMultiLvlLbl val="0"/>
      </c:catAx>
      <c:valAx>
        <c:axId val="4523414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341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0.33837429111531192</c:v>
              </c:pt>
              <c:pt idx="1">
                <c:v>0.2495274102079395</c:v>
              </c:pt>
              <c:pt idx="2">
                <c:v>1.7013232514177693E-2</c:v>
              </c:pt>
              <c:pt idx="3">
                <c:v>5.6710775047258983E-3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AC6-4CF4-B350-12BAF6A54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342224"/>
        <c:axId val="452342616"/>
      </c:barChart>
      <c:catAx>
        <c:axId val="452342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342616"/>
        <c:crosses val="autoZero"/>
        <c:auto val="1"/>
        <c:lblAlgn val="ctr"/>
        <c:lblOffset val="100"/>
        <c:noMultiLvlLbl val="0"/>
      </c:catAx>
      <c:valAx>
        <c:axId val="4523426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342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0.2495274102079395</c:v>
              </c:pt>
              <c:pt idx="1">
                <c:v>0.23818525519848771</c:v>
              </c:pt>
              <c:pt idx="2">
                <c:v>9.2627599243856329E-2</c:v>
              </c:pt>
              <c:pt idx="3">
                <c:v>2.2684310018903593E-2</c:v>
              </c:pt>
              <c:pt idx="4">
                <c:v>7.5614366729678641E-3</c:v>
              </c:pt>
            </c:numLit>
          </c:val>
          <c:extLst>
            <c:ext xmlns:c16="http://schemas.microsoft.com/office/drawing/2014/chart" uri="{C3380CC4-5D6E-409C-BE32-E72D297353CC}">
              <c16:uniqueId val="{00000000-5EEB-4014-B5DF-0FC026A28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343400"/>
        <c:axId val="452343792"/>
      </c:barChart>
      <c:catAx>
        <c:axId val="452343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343792"/>
        <c:crosses val="autoZero"/>
        <c:auto val="1"/>
        <c:lblAlgn val="ctr"/>
        <c:lblOffset val="100"/>
        <c:noMultiLvlLbl val="0"/>
      </c:catAx>
      <c:valAx>
        <c:axId val="452343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343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0.22684310018903592</c:v>
              </c:pt>
              <c:pt idx="1">
                <c:v>0.25708884688090738</c:v>
              </c:pt>
              <c:pt idx="2">
                <c:v>9.0737240075614373E-2</c:v>
              </c:pt>
              <c:pt idx="3">
                <c:v>2.6465028355387523E-2</c:v>
              </c:pt>
              <c:pt idx="4">
                <c:v>9.4517958412098299E-3</c:v>
              </c:pt>
            </c:numLit>
          </c:val>
          <c:extLst>
            <c:ext xmlns:c16="http://schemas.microsoft.com/office/drawing/2014/chart" uri="{C3380CC4-5D6E-409C-BE32-E72D297353CC}">
              <c16:uniqueId val="{00000000-23CD-4A7A-810B-54E09FF14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344576"/>
        <c:axId val="452502776"/>
      </c:barChart>
      <c:catAx>
        <c:axId val="452344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502776"/>
        <c:crosses val="autoZero"/>
        <c:auto val="1"/>
        <c:lblAlgn val="ctr"/>
        <c:lblOffset val="100"/>
        <c:noMultiLvlLbl val="0"/>
      </c:catAx>
      <c:valAx>
        <c:axId val="452502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344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0.17958412098298676</c:v>
              </c:pt>
              <c:pt idx="1">
                <c:v>0.26465028355387521</c:v>
              </c:pt>
              <c:pt idx="2">
                <c:v>0.13421550094517959</c:v>
              </c:pt>
              <c:pt idx="3">
                <c:v>3.0245746691871456E-2</c:v>
              </c:pt>
              <c:pt idx="4">
                <c:v>1.890359168241966E-3</c:v>
              </c:pt>
            </c:numLit>
          </c:val>
          <c:extLst>
            <c:ext xmlns:c16="http://schemas.microsoft.com/office/drawing/2014/chart" uri="{C3380CC4-5D6E-409C-BE32-E72D297353CC}">
              <c16:uniqueId val="{00000000-EB4D-4E95-B8D8-7F0238FA5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503560"/>
        <c:axId val="452503952"/>
      </c:barChart>
      <c:catAx>
        <c:axId val="452503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503952"/>
        <c:crosses val="autoZero"/>
        <c:auto val="1"/>
        <c:lblAlgn val="ctr"/>
        <c:lblOffset val="100"/>
        <c:noMultiLvlLbl val="0"/>
      </c:catAx>
      <c:valAx>
        <c:axId val="4525039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5035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E4-4D4C-AB2D-6FAA8BAFB241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E4-4D4C-AB2D-6FAA8BAFB2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0.82352941176470584</c:v>
              </c:pt>
              <c:pt idx="1">
                <c:v>0.11764705882352941</c:v>
              </c:pt>
            </c:numLit>
          </c:val>
          <c:extLst>
            <c:ext xmlns:c16="http://schemas.microsoft.com/office/drawing/2014/chart" uri="{C3380CC4-5D6E-409C-BE32-E72D297353CC}">
              <c16:uniqueId val="{00000002-39E4-4D4C-AB2D-6FAA8BAFB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4310-43EF-897E-1982D17D66C3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10-43EF-897E-1982D17D66C3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10-43EF-897E-1982D17D66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0.72049689440993792</c:v>
              </c:pt>
              <c:pt idx="1">
                <c:v>2.2774327122153208E-2</c:v>
              </c:pt>
            </c:numLit>
          </c:val>
          <c:extLst>
            <c:ext xmlns:c16="http://schemas.microsoft.com/office/drawing/2014/chart" uri="{C3380CC4-5D6E-409C-BE32-E72D297353CC}">
              <c16:uniqueId val="{00000003-4310-43EF-897E-1982D17D6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C3-46C8-9708-1EDD06E8194F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C3-46C8-9708-1EDD06E8194F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C3-46C8-9708-1EDD06E8194F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C3-46C8-9708-1EDD06E8194F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C3-46C8-9708-1EDD06E8194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C3-46C8-9708-1EDD06E819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0.40243902439024393</c:v>
              </c:pt>
              <c:pt idx="1">
                <c:v>0.14634146341463414</c:v>
              </c:pt>
              <c:pt idx="2">
                <c:v>0.18292682926829268</c:v>
              </c:pt>
              <c:pt idx="3">
                <c:v>1.2195121951219513E-2</c:v>
              </c:pt>
              <c:pt idx="4">
                <c:v>3.6585365853658534E-2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DDC3-46C8-9708-1EDD06E8194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0.34782608695652173</c:v>
              </c:pt>
              <c:pt idx="1">
                <c:v>0.625</c:v>
              </c:pt>
              <c:pt idx="2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0-9482-43F0-9BD9-2E803596AB7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0.2391304347826087</c:v>
              </c:pt>
              <c:pt idx="1">
                <c:v>4.1666666666666664E-2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482-43F0-9BD9-2E803596AB7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0.2608695652173913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482-43F0-9BD9-2E803596AB7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2.1739130434782608E-2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482-43F0-9BD9-2E803596AB7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82-43F0-9BD9-2E803596AB7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2.1739130434782608E-2</c:v>
              </c:pt>
              <c:pt idx="1">
                <c:v>4.1666666666666664E-2</c:v>
              </c:pt>
              <c:pt idx="2">
                <c:v>8.3333333333333329E-2</c:v>
              </c:pt>
            </c:numLit>
          </c:val>
          <c:extLst>
            <c:ext xmlns:c16="http://schemas.microsoft.com/office/drawing/2014/chart" uri="{C3380CC4-5D6E-409C-BE32-E72D297353CC}">
              <c16:uniqueId val="{00000005-9482-43F0-9BD9-2E803596A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505912"/>
        <c:axId val="452506304"/>
      </c:barChart>
      <c:catAx>
        <c:axId val="452505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2506304"/>
        <c:crosses val="autoZero"/>
        <c:auto val="1"/>
        <c:lblAlgn val="ctr"/>
        <c:lblOffset val="100"/>
        <c:noMultiLvlLbl val="0"/>
      </c:catAx>
      <c:valAx>
        <c:axId val="4525063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505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4.6838407494145199E-3</c:v>
              </c:pt>
              <c:pt idx="1">
                <c:v>2.3255813953488372E-2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286-471E-9B59-DE882971CB9C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7.0257611241217799E-3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286-471E-9B59-DE882971CB9C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6.323185011709602E-2</c:v>
              </c:pt>
              <c:pt idx="1">
                <c:v>0.16279069767441862</c:v>
              </c:pt>
              <c:pt idx="2">
                <c:v>0.18181818181818182</c:v>
              </c:pt>
              <c:pt idx="3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2-A286-471E-9B59-DE882971CB9C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0.49882903981264637</c:v>
              </c:pt>
              <c:pt idx="1">
                <c:v>0.46511627906976744</c:v>
              </c:pt>
              <c:pt idx="2">
                <c:v>0.5</c:v>
              </c:pt>
              <c:pt idx="3">
                <c:v>0.3</c:v>
              </c:pt>
            </c:numLit>
          </c:val>
          <c:extLst>
            <c:ext xmlns:c16="http://schemas.microsoft.com/office/drawing/2014/chart" uri="{C3380CC4-5D6E-409C-BE32-E72D297353CC}">
              <c16:uniqueId val="{00000003-A286-471E-9B59-DE882971CB9C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0.42622950819672129</c:v>
              </c:pt>
              <c:pt idx="1">
                <c:v>0.34883720930232559</c:v>
              </c:pt>
              <c:pt idx="2">
                <c:v>0.31818181818181818</c:v>
              </c:pt>
              <c:pt idx="3">
                <c:v>0.6</c:v>
              </c:pt>
            </c:numLit>
          </c:val>
          <c:extLst>
            <c:ext xmlns:c16="http://schemas.microsoft.com/office/drawing/2014/chart" uri="{C3380CC4-5D6E-409C-BE32-E72D297353CC}">
              <c16:uniqueId val="{00000004-A286-471E-9B59-DE882971C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825344"/>
        <c:axId val="452825736"/>
      </c:barChart>
      <c:catAx>
        <c:axId val="4528253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825736"/>
        <c:crosses val="autoZero"/>
        <c:auto val="1"/>
        <c:lblAlgn val="ctr"/>
        <c:lblOffset val="100"/>
        <c:noMultiLvlLbl val="0"/>
      </c:catAx>
      <c:valAx>
        <c:axId val="4528257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28253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CA-4502-91FC-9D311AD99266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0.45833333333333331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BCA-4502-91FC-9D311AD99266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0.125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BCA-4502-91FC-9D311AD99266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BCA-4502-91FC-9D311AD99266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4.1666666666666664E-2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DBCA-4502-91FC-9D311AD99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745104"/>
        <c:axId val="450788768"/>
      </c:barChart>
      <c:catAx>
        <c:axId val="450745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788768"/>
        <c:crosses val="autoZero"/>
        <c:auto val="1"/>
        <c:lblAlgn val="ctr"/>
        <c:lblOffset val="100"/>
        <c:noMultiLvlLbl val="0"/>
      </c:catAx>
      <c:valAx>
        <c:axId val="450788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745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1B-4C4B-9D68-E96A3881530B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1B-4C4B-9D68-E96A3881530B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1B-4C4B-9D68-E96A3881530B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1B-4C4B-9D68-E96A3881530B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1B-4C4B-9D68-E96A388153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5.9760956175298804E-3</c:v>
              </c:pt>
              <c:pt idx="1">
                <c:v>5.9760956175298804E-3</c:v>
              </c:pt>
              <c:pt idx="2">
                <c:v>7.7689243027888447E-2</c:v>
              </c:pt>
              <c:pt idx="3">
                <c:v>0.49203187250996017</c:v>
              </c:pt>
              <c:pt idx="4">
                <c:v>0.41832669322709165</c:v>
              </c:pt>
            </c:numLit>
          </c:val>
          <c:extLst>
            <c:ext xmlns:c16="http://schemas.microsoft.com/office/drawing/2014/chart" uri="{C3380CC4-5D6E-409C-BE32-E72D297353CC}">
              <c16:uniqueId val="{00000005-251B-4C4B-9D68-E96A38815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0.12177985948477751</c:v>
              </c:pt>
              <c:pt idx="1">
                <c:v>1.1709601873536301E-2</c:v>
              </c:pt>
              <c:pt idx="2">
                <c:v>7.0257611241217799E-3</c:v>
              </c:pt>
              <c:pt idx="3">
                <c:v>3.2786885245901641E-2</c:v>
              </c:pt>
              <c:pt idx="4">
                <c:v>3.5128805620608897E-2</c:v>
              </c:pt>
              <c:pt idx="5">
                <c:v>0.28337236533957844</c:v>
              </c:pt>
            </c:numLit>
          </c:val>
          <c:extLst>
            <c:ext xmlns:c16="http://schemas.microsoft.com/office/drawing/2014/chart" uri="{C3380CC4-5D6E-409C-BE32-E72D297353CC}">
              <c16:uniqueId val="{00000000-631F-4D8B-BA40-3EBEB4853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826912"/>
        <c:axId val="452827304"/>
      </c:barChart>
      <c:catAx>
        <c:axId val="452826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827304"/>
        <c:crosses val="autoZero"/>
        <c:auto val="1"/>
        <c:lblAlgn val="ctr"/>
        <c:lblOffset val="100"/>
        <c:noMultiLvlLbl val="0"/>
      </c:catAx>
      <c:valAx>
        <c:axId val="45282730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826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0.25995316159250587</c:v>
              </c:pt>
              <c:pt idx="1">
                <c:v>0.23255813953488372</c:v>
              </c:pt>
            </c:numLit>
          </c:val>
          <c:extLst>
            <c:ext xmlns:c16="http://schemas.microsoft.com/office/drawing/2014/chart" uri="{C3380CC4-5D6E-409C-BE32-E72D297353CC}">
              <c16:uniqueId val="{00000000-B650-4600-926D-CE90EB031E2A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0.43091334894613581</c:v>
              </c:pt>
              <c:pt idx="1">
                <c:v>0.51162790697674421</c:v>
              </c:pt>
            </c:numLit>
          </c:val>
          <c:extLst>
            <c:ext xmlns:c16="http://schemas.microsoft.com/office/drawing/2014/chart" uri="{C3380CC4-5D6E-409C-BE32-E72D297353CC}">
              <c16:uniqueId val="{00000001-B650-4600-926D-CE90EB031E2A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0.20843091334894615</c:v>
              </c:pt>
              <c:pt idx="1">
                <c:v>0.18604651162790697</c:v>
              </c:pt>
            </c:numLit>
          </c:val>
          <c:extLst>
            <c:ext xmlns:c16="http://schemas.microsoft.com/office/drawing/2014/chart" uri="{C3380CC4-5D6E-409C-BE32-E72D297353CC}">
              <c16:uniqueId val="{00000002-B650-4600-926D-CE90EB031E2A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3.5128805620608897E-2</c:v>
              </c:pt>
              <c:pt idx="1">
                <c:v>2.3255813953488372E-2</c:v>
              </c:pt>
            </c:numLit>
          </c:val>
          <c:extLst>
            <c:ext xmlns:c16="http://schemas.microsoft.com/office/drawing/2014/chart" uri="{C3380CC4-5D6E-409C-BE32-E72D297353CC}">
              <c16:uniqueId val="{00000003-B650-4600-926D-CE90EB031E2A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50-4600-926D-CE90EB031E2A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50-4600-926D-CE90EB031E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6.5573770491803282E-2</c:v>
              </c:pt>
              <c:pt idx="1">
                <c:v>4.6511627906976744E-2</c:v>
              </c:pt>
            </c:numLit>
          </c:val>
          <c:extLst>
            <c:ext xmlns:c16="http://schemas.microsoft.com/office/drawing/2014/chart" uri="{C3380CC4-5D6E-409C-BE32-E72D297353CC}">
              <c16:uniqueId val="{00000006-B650-4600-926D-CE90EB031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828088"/>
        <c:axId val="452828480"/>
      </c:barChart>
      <c:catAx>
        <c:axId val="452828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828480"/>
        <c:crosses val="autoZero"/>
        <c:auto val="1"/>
        <c:lblAlgn val="ctr"/>
        <c:lblOffset val="100"/>
        <c:noMultiLvlLbl val="0"/>
      </c:catAx>
      <c:valAx>
        <c:axId val="4528284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28280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2F-4D3F-9387-67BDA54FD843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2F-4D3F-9387-67BDA54FD843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2F-4D3F-9387-67BDA54FD843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2F-4D3F-9387-67BDA54FD843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2F-4D3F-9387-67BDA54FD8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0.25744680851063828</c:v>
              </c:pt>
              <c:pt idx="1">
                <c:v>0.43829787234042555</c:v>
              </c:pt>
              <c:pt idx="2">
                <c:v>0.20638297872340425</c:v>
              </c:pt>
              <c:pt idx="3">
                <c:v>3.4042553191489362E-2</c:v>
              </c:pt>
              <c:pt idx="4">
                <c:v>6.3829787234042548E-2</c:v>
              </c:pt>
            </c:numLit>
          </c:val>
          <c:extLst>
            <c:ext xmlns:c16="http://schemas.microsoft.com/office/drawing/2014/chart" uri="{C3380CC4-5D6E-409C-BE32-E72D297353CC}">
              <c16:uniqueId val="{00000005-7A2F-4D3F-9387-67BDA54FD84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0.2558139534883721</c:v>
              </c:pt>
              <c:pt idx="1">
                <c:v>0.13636363636363635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101E-4191-A883-5EDCAA2167EA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0.46511627906976744</c:v>
              </c:pt>
              <c:pt idx="1">
                <c:v>0.31818181818181818</c:v>
              </c:pt>
              <c:pt idx="2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1-101E-4191-A883-5EDCAA2167EA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0.2558139534883721</c:v>
              </c:pt>
              <c:pt idx="1">
                <c:v>0.5</c:v>
              </c:pt>
              <c:pt idx="2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2-101E-4191-A883-5EDCAA2167EA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1E-4191-A883-5EDCAA2167EA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1E-4191-A883-5EDCAA2167EA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1E-4191-A883-5EDCAA2167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2.3255813953488372E-2</c:v>
              </c:pt>
              <c:pt idx="1">
                <c:v>4.5454545454545456E-2</c:v>
              </c:pt>
              <c:pt idx="2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6-101E-4191-A883-5EDCAA216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436056"/>
        <c:axId val="453436448"/>
      </c:barChart>
      <c:catAx>
        <c:axId val="4534360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3436448"/>
        <c:crosses val="autoZero"/>
        <c:auto val="1"/>
        <c:lblAlgn val="ctr"/>
        <c:lblOffset val="100"/>
        <c:noMultiLvlLbl val="0"/>
      </c:catAx>
      <c:valAx>
        <c:axId val="4534364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4360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75-46A7-8FE2-353E846A61D2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75-46A7-8FE2-353E846A61D2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75-46A7-8FE2-353E846A61D2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75-46A7-8FE2-353E846A61D2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75-46A7-8FE2-353E846A61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0.25333333333333335</c:v>
              </c:pt>
              <c:pt idx="1">
                <c:v>0.38666666666666666</c:v>
              </c:pt>
              <c:pt idx="2">
                <c:v>0.32</c:v>
              </c:pt>
              <c:pt idx="3">
                <c:v>0.04</c:v>
              </c:pt>
            </c:numLit>
          </c:val>
          <c:extLst>
            <c:ext xmlns:c16="http://schemas.microsoft.com/office/drawing/2014/chart" uri="{C3380CC4-5D6E-409C-BE32-E72D297353CC}">
              <c16:uniqueId val="{00000005-2575-46A7-8FE2-353E846A61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42-4AED-981A-08C8EA9CBB40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42-4AED-981A-08C8EA9CBB40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42-4AED-981A-08C8EA9CBB40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42-4AED-981A-08C8EA9CBB40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42-4AED-981A-08C8EA9CBB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0.40625</c:v>
              </c:pt>
              <c:pt idx="1">
                <c:v>0.25</c:v>
              </c:pt>
              <c:pt idx="2">
                <c:v>0.15625</c:v>
              </c:pt>
              <c:pt idx="3">
                <c:v>0</c:v>
              </c:pt>
              <c:pt idx="4">
                <c:v>0.1875</c:v>
              </c:pt>
            </c:numLit>
          </c:val>
          <c:extLst>
            <c:ext xmlns:c16="http://schemas.microsoft.com/office/drawing/2014/chart" uri="{C3380CC4-5D6E-409C-BE32-E72D297353CC}">
              <c16:uniqueId val="{00000005-4142-4AED-981A-08C8EA9CBB4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93-4BD1-B9C2-0EDFAAFE8531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93-4BD1-B9C2-0EDFAAFE8531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93-4BD1-B9C2-0EDFAAFE853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93-4BD1-B9C2-0EDFAAFE853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93-4BD1-B9C2-0EDFAAFE85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0.3125</c:v>
              </c:pt>
              <c:pt idx="1">
                <c:v>0.375</c:v>
              </c:pt>
              <c:pt idx="2">
                <c:v>0.15625</c:v>
              </c:pt>
              <c:pt idx="3">
                <c:v>0</c:v>
              </c:pt>
              <c:pt idx="4">
                <c:v>0.15625</c:v>
              </c:pt>
            </c:numLit>
          </c:val>
          <c:extLst>
            <c:ext xmlns:c16="http://schemas.microsoft.com/office/drawing/2014/chart" uri="{C3380CC4-5D6E-409C-BE32-E72D297353CC}">
              <c16:uniqueId val="{00000005-6293-4BD1-B9C2-0EDFAAFE85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21-409D-9B7F-9DC5E375C19A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21-409D-9B7F-9DC5E375C19A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21-409D-9B7F-9DC5E375C19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21-409D-9B7F-9DC5E375C19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21-409D-9B7F-9DC5E375C1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0.1875</c:v>
              </c:pt>
              <c:pt idx="1">
                <c:v>0.46875</c:v>
              </c:pt>
              <c:pt idx="2">
                <c:v>0.1875</c:v>
              </c:pt>
              <c:pt idx="3">
                <c:v>3.125E-2</c:v>
              </c:pt>
              <c:pt idx="4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5-D521-409D-9B7F-9DC5E375C19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7B-4253-8953-993E75CFFBDB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7B-4253-8953-993E75CFFBDB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7B-4253-8953-993E75CFFBD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7B-4253-8953-993E75CFFBD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7B-4253-8953-993E75CFFB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0.15625</c:v>
              </c:pt>
              <c:pt idx="1">
                <c:v>0.46875</c:v>
              </c:pt>
              <c:pt idx="2">
                <c:v>0.21875</c:v>
              </c:pt>
              <c:pt idx="3">
                <c:v>3.125E-2</c:v>
              </c:pt>
              <c:pt idx="4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5-BF7B-4253-8953-993E75CFFBD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0.73684210526315785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4D1-489D-A8F8-CEC04ECEC248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0.42105263157894735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4D1-489D-A8F8-CEC04ECEC248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4D1-489D-A8F8-CEC04ECEC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813472"/>
        <c:axId val="450813856"/>
      </c:barChart>
      <c:catAx>
        <c:axId val="450813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50813856"/>
        <c:crosses val="autoZero"/>
        <c:auto val="1"/>
        <c:lblAlgn val="ctr"/>
        <c:lblOffset val="100"/>
        <c:noMultiLvlLbl val="0"/>
      </c:catAx>
      <c:valAx>
        <c:axId val="4508138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813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BE-48F1-AB0E-90A2B62BCFA2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BE-48F1-AB0E-90A2B62BCFA2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BE-48F1-AB0E-90A2B62BCFA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BE-48F1-AB0E-90A2B62BCFA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BE-48F1-AB0E-90A2B62BC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0.5</c:v>
              </c:pt>
              <c:pt idx="1">
                <c:v>0.25</c:v>
              </c:pt>
              <c:pt idx="2">
                <c:v>6.25E-2</c:v>
              </c:pt>
              <c:pt idx="3">
                <c:v>0</c:v>
              </c:pt>
              <c:pt idx="4">
                <c:v>0.1875</c:v>
              </c:pt>
            </c:numLit>
          </c:val>
          <c:extLst>
            <c:ext xmlns:c16="http://schemas.microsoft.com/office/drawing/2014/chart" uri="{C3380CC4-5D6E-409C-BE32-E72D297353CC}">
              <c16:uniqueId val="{00000005-48BE-48F1-AB0E-90A2B62BCFA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46-4A0D-95E1-9D6F2BE0968D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46-4A0D-95E1-9D6F2BE0968D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46-4A0D-95E1-9D6F2BE0968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46-4A0D-95E1-9D6F2BE0968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46-4A0D-95E1-9D6F2BE096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0.34375</c:v>
              </c:pt>
              <c:pt idx="1">
                <c:v>0.34375</c:v>
              </c:pt>
              <c:pt idx="2">
                <c:v>0.15625</c:v>
              </c:pt>
              <c:pt idx="3">
                <c:v>0</c:v>
              </c:pt>
              <c:pt idx="4">
                <c:v>0.15625</c:v>
              </c:pt>
            </c:numLit>
          </c:val>
          <c:extLst>
            <c:ext xmlns:c16="http://schemas.microsoft.com/office/drawing/2014/chart" uri="{C3380CC4-5D6E-409C-BE32-E72D297353CC}">
              <c16:uniqueId val="{00000005-F846-4A0D-95E1-9D6F2BE0968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97-4180-A4CC-B91C87A6F65D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97-4180-A4CC-B91C87A6F65D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97-4180-A4CC-B91C87A6F65D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97-4180-A4CC-B91C87A6F65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97-4180-A4CC-B91C87A6F6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0.45652173913043476</c:v>
              </c:pt>
              <c:pt idx="1">
                <c:v>0.41304347826086957</c:v>
              </c:pt>
              <c:pt idx="2">
                <c:v>2.1739130434782608E-2</c:v>
              </c:pt>
              <c:pt idx="3">
                <c:v>4.3478260869565216E-2</c:v>
              </c:pt>
            </c:numLit>
          </c:val>
          <c:extLst>
            <c:ext xmlns:c16="http://schemas.microsoft.com/office/drawing/2014/chart" uri="{C3380CC4-5D6E-409C-BE32-E72D297353CC}">
              <c16:uniqueId val="{00000005-EA97-4180-A4CC-B91C87A6F65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DEB-48F0-8C13-B2ED4A593F8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DEB-48F0-8C13-B2ED4A593F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DDEB-48F0-8C13-B2ED4A593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669944"/>
        <c:axId val="453670336"/>
      </c:barChart>
      <c:catAx>
        <c:axId val="453669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670336"/>
        <c:crosses val="autoZero"/>
        <c:auto val="1"/>
        <c:lblAlgn val="ctr"/>
        <c:lblOffset val="100"/>
        <c:noMultiLvlLbl val="0"/>
      </c:catAx>
      <c:valAx>
        <c:axId val="45367033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3669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0.83632734530938124</c:v>
              </c:pt>
              <c:pt idx="1">
                <c:v>9.3812375249500993E-2</c:v>
              </c:pt>
              <c:pt idx="2">
                <c:v>4.590818363273453E-2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A3B-43EA-AF1F-65A7C12CC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671120"/>
        <c:axId val="453671512"/>
      </c:barChart>
      <c:catAx>
        <c:axId val="45367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671512"/>
        <c:crosses val="autoZero"/>
        <c:auto val="1"/>
        <c:lblAlgn val="ctr"/>
        <c:lblOffset val="100"/>
        <c:noMultiLvlLbl val="0"/>
      </c:catAx>
      <c:valAx>
        <c:axId val="45367151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367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31-428C-A5E3-BDAD70BA3777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31-428C-A5E3-BDAD70BA3777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31-428C-A5E3-BDAD70BA3777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31-428C-A5E3-BDAD70BA3777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31-428C-A5E3-BDAD70BA377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31-428C-A5E3-BDAD70BA37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9.9206349206349201E-3</c:v>
              </c:pt>
              <c:pt idx="1">
                <c:v>6.1507936507936505E-2</c:v>
              </c:pt>
              <c:pt idx="2">
                <c:v>1.7857142857142856E-2</c:v>
              </c:pt>
              <c:pt idx="3">
                <c:v>0.34325396825396826</c:v>
              </c:pt>
            </c:numLit>
          </c:val>
          <c:extLst>
            <c:ext xmlns:c16="http://schemas.microsoft.com/office/drawing/2014/chart" uri="{C3380CC4-5D6E-409C-BE32-E72D297353CC}">
              <c16:uniqueId val="{00000006-9331-428C-A5E3-BDAD70BA377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A1-4A79-A30B-32EBE2B6949E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A1-4A79-A30B-32EBE2B6949E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A1-4A79-A30B-32EBE2B6949E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A1-4A79-A30B-32EBE2B6949E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A1-4A79-A30B-32EBE2B6949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A1-4A79-A30B-32EBE2B694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4.4247787610619468E-2</c:v>
              </c:pt>
              <c:pt idx="1">
                <c:v>0.32389380530973449</c:v>
              </c:pt>
              <c:pt idx="2">
                <c:v>1.9469026548672566E-2</c:v>
              </c:pt>
              <c:pt idx="3">
                <c:v>3.5398230088495575E-3</c:v>
              </c:pt>
              <c:pt idx="4">
                <c:v>5.1327433628318583E-2</c:v>
              </c:pt>
            </c:numLit>
          </c:val>
          <c:extLst>
            <c:ext xmlns:c16="http://schemas.microsoft.com/office/drawing/2014/chart" uri="{C3380CC4-5D6E-409C-BE32-E72D297353CC}">
              <c16:uniqueId val="{00000006-8AA1-4A79-A30B-32EBE2B694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2C-43A9-AA87-B777CC95C151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2C-43A9-AA87-B777CC95C151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2C-43A9-AA87-B777CC95C151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2C-43A9-AA87-B777CC95C151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2C-43A9-AA87-B777CC95C15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2C-43A9-AA87-B777CC95C1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0.14634146341463414</c:v>
              </c:pt>
              <c:pt idx="1">
                <c:v>1.2195121951219513E-2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92C-43A9-AA87-B777CC95C15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A49-48BA-8923-46035AF7267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A49-48BA-8923-46035AF7267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A49-48BA-8923-46035AF7267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A49-48BA-8923-46035AF7267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A49-48BA-8923-46035AF7267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A49-48BA-8923-46035AF7267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A49-48BA-8923-46035AF7267D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A49-48BA-8923-46035AF7267D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A49-48BA-8923-46035AF7267D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A49-48BA-8923-46035AF7267D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A49-48BA-8923-46035AF7267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A49-48BA-8923-46035AF7267D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A49-48BA-8923-46035AF7267D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2A49-48BA-8923-46035AF7267D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2A49-48BA-8923-46035AF7267D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2A49-48BA-8923-46035AF7267D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2A49-48BA-8923-46035AF726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20</c:v>
              </c:pt>
              <c:pt idx="8">
                <c:v>4</c:v>
              </c:pt>
              <c:pt idx="9">
                <c:v>2</c:v>
              </c:pt>
              <c:pt idx="10">
                <c:v>0</c:v>
              </c:pt>
              <c:pt idx="11">
                <c:v>0</c:v>
              </c:pt>
              <c:pt idx="12">
                <c:v>9</c:v>
              </c:pt>
              <c:pt idx="13">
                <c:v>1</c:v>
              </c:pt>
              <c:pt idx="14">
                <c:v>1</c:v>
              </c:pt>
              <c:pt idx="15">
                <c:v>3</c:v>
              </c:pt>
              <c:pt idx="1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22-2A49-48BA-8923-46035AF72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4098560"/>
        <c:axId val="454098952"/>
      </c:barChart>
      <c:catAx>
        <c:axId val="454098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098952"/>
        <c:crosses val="autoZero"/>
        <c:auto val="1"/>
        <c:lblAlgn val="ctr"/>
        <c:lblOffset val="100"/>
        <c:noMultiLvlLbl val="0"/>
      </c:catAx>
      <c:valAx>
        <c:axId val="4540989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409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44-498A-A392-0487133F08D5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44-498A-A392-0487133F08D5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44-498A-A392-0487133F08D5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44-498A-A392-0487133F08D5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44-498A-A392-0487133F08D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44-498A-A392-0487133F08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2.4390243902439025E-2</c:v>
              </c:pt>
              <c:pt idx="1">
                <c:v>2.4390243902439025E-2</c:v>
              </c:pt>
            </c:numLit>
          </c:val>
          <c:extLst>
            <c:ext xmlns:c16="http://schemas.microsoft.com/office/drawing/2014/chart" uri="{C3380CC4-5D6E-409C-BE32-E72D297353CC}">
              <c16:uniqueId val="{00000006-A844-498A-A392-0487133F08D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8.2815734989648039E-3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99C-4208-AE8F-B4E7948026E7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1.0351966873706004E-2</c:v>
              </c:pt>
              <c:pt idx="1">
                <c:v>4.3478260869565216E-2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99C-4208-AE8F-B4E7948026E7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2.8985507246376812E-2</c:v>
              </c:pt>
              <c:pt idx="1">
                <c:v>4.3478260869565216E-2</c:v>
              </c:pt>
              <c:pt idx="2">
                <c:v>4.1666666666666664E-2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99C-4208-AE8F-B4E7948026E7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8.2815734989648039E-3</c:v>
              </c:pt>
              <c:pt idx="1">
                <c:v>2.1739130434782608E-2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99C-4208-AE8F-B4E7948026E7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8.2815734989648039E-3</c:v>
              </c:pt>
              <c:pt idx="1">
                <c:v>2.1739130434782608E-2</c:v>
              </c:pt>
              <c:pt idx="2">
                <c:v>4.1666666666666664E-2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99C-4208-AE8F-B4E7948026E7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2.070393374741201E-3</c:v>
              </c:pt>
              <c:pt idx="1">
                <c:v>2.1739130434782608E-2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99C-4208-AE8F-B4E7948026E7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2.070393374741201E-3</c:v>
              </c:pt>
              <c:pt idx="1">
                <c:v>0</c:v>
              </c:pt>
              <c:pt idx="2">
                <c:v>0.41666666666666669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99C-4208-AE8F-B4E7948026E7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0.22153209109730848</c:v>
              </c:pt>
              <c:pt idx="1">
                <c:v>0.71739130434782605</c:v>
              </c:pt>
              <c:pt idx="2">
                <c:v>0.20833333333333334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799C-4208-AE8F-B4E794802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911184"/>
        <c:axId val="450821120"/>
      </c:barChart>
      <c:catAx>
        <c:axId val="450911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821120"/>
        <c:crosses val="autoZero"/>
        <c:auto val="1"/>
        <c:lblAlgn val="ctr"/>
        <c:lblOffset val="100"/>
        <c:noMultiLvlLbl val="0"/>
      </c:catAx>
      <c:valAx>
        <c:axId val="450821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911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26E-40B7-A754-C951B44A787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26E-40B7-A754-C951B44A787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26E-40B7-A754-C951B44A787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26E-40B7-A754-C951B44A787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26E-40B7-A754-C951B44A787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26E-40B7-A754-C951B44A787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26E-40B7-A754-C951B44A787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26E-40B7-A754-C951B44A787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26E-40B7-A754-C951B44A787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26E-40B7-A754-C951B44A787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26E-40B7-A754-C951B44A787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26E-40B7-A754-C951B44A787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26E-40B7-A754-C951B44A787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26E-40B7-A754-C951B44A787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26E-40B7-A754-C951B44A787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26E-40B7-A754-C951B44A7879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26E-40B7-A754-C951B44A78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2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C26E-40B7-A754-C951B44A7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4100128"/>
        <c:axId val="454100520"/>
      </c:barChart>
      <c:catAx>
        <c:axId val="454100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100520"/>
        <c:crosses val="autoZero"/>
        <c:auto val="1"/>
        <c:lblAlgn val="ctr"/>
        <c:lblOffset val="100"/>
        <c:noMultiLvlLbl val="0"/>
      </c:catAx>
      <c:valAx>
        <c:axId val="45410052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410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4.070422535211268</c:v>
              </c:pt>
              <c:pt idx="1">
                <c:v>4.056338028169014</c:v>
              </c:pt>
              <c:pt idx="2">
                <c:v>4</c:v>
              </c:pt>
              <c:pt idx="3">
                <c:v>4.464788732394366</c:v>
              </c:pt>
              <c:pt idx="4">
                <c:v>4.211267605633803</c:v>
              </c:pt>
              <c:pt idx="5">
                <c:v>4.577464788732394</c:v>
              </c:pt>
              <c:pt idx="6">
                <c:v>4.492957746478873</c:v>
              </c:pt>
              <c:pt idx="7">
                <c:v>4.140845070422535</c:v>
              </c:pt>
            </c:numLit>
          </c:val>
          <c:extLst>
            <c:ext xmlns:c16="http://schemas.microsoft.com/office/drawing/2014/chart" uri="{C3380CC4-5D6E-409C-BE32-E72D297353CC}">
              <c16:uniqueId val="{00000000-E88C-44F0-BCD7-E79136877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4101304"/>
        <c:axId val="454535616"/>
      </c:barChart>
      <c:catAx>
        <c:axId val="45410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535616"/>
        <c:crosses val="autoZero"/>
        <c:auto val="1"/>
        <c:lblAlgn val="ctr"/>
        <c:lblOffset val="100"/>
        <c:noMultiLvlLbl val="0"/>
      </c:catAx>
      <c:valAx>
        <c:axId val="45453561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10130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4.1850117096018735</c:v>
              </c:pt>
              <c:pt idx="1">
                <c:v>4.2154566744730682</c:v>
              </c:pt>
              <c:pt idx="2">
                <c:v>4.0936768149882905</c:v>
              </c:pt>
              <c:pt idx="3">
                <c:v>3.8454332552693207</c:v>
              </c:pt>
              <c:pt idx="4">
                <c:v>4.3723653395784545</c:v>
              </c:pt>
              <c:pt idx="5">
                <c:v>4.4613583138173301</c:v>
              </c:pt>
              <c:pt idx="6">
                <c:v>4.4074941451990632</c:v>
              </c:pt>
              <c:pt idx="7">
                <c:v>4.2154566744730682</c:v>
              </c:pt>
              <c:pt idx="8">
                <c:v>4.3442622950819674</c:v>
              </c:pt>
              <c:pt idx="9">
                <c:v>4.2459016393442619</c:v>
              </c:pt>
              <c:pt idx="10">
                <c:v>3.3911007025761126</c:v>
              </c:pt>
              <c:pt idx="11">
                <c:v>3.4285714285714284</c:v>
              </c:pt>
              <c:pt idx="12">
                <c:v>3.3161592505854802</c:v>
              </c:pt>
              <c:pt idx="13">
                <c:v>3.4754098360655736</c:v>
              </c:pt>
              <c:pt idx="14">
                <c:v>3.5339578454332554</c:v>
              </c:pt>
              <c:pt idx="15">
                <c:v>3.5948477751756442</c:v>
              </c:pt>
            </c:numLit>
          </c:val>
          <c:extLst>
            <c:ext xmlns:c16="http://schemas.microsoft.com/office/drawing/2014/chart" uri="{C3380CC4-5D6E-409C-BE32-E72D297353CC}">
              <c16:uniqueId val="{00000000-1D56-4CEF-86AE-D2AF8E6C8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4536400"/>
        <c:axId val="454536792"/>
      </c:barChart>
      <c:catAx>
        <c:axId val="4545364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536792"/>
        <c:crosses val="autoZero"/>
        <c:auto val="1"/>
        <c:lblAlgn val="ctr"/>
        <c:lblOffset val="100"/>
        <c:noMultiLvlLbl val="0"/>
      </c:catAx>
      <c:valAx>
        <c:axId val="45453679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53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0.15879017013232513</c:v>
              </c:pt>
              <c:pt idx="1">
                <c:v>7.9395085066162566E-2</c:v>
              </c:pt>
              <c:pt idx="2">
                <c:v>9.4517958412098299E-3</c:v>
              </c:pt>
              <c:pt idx="3">
                <c:v>0</c:v>
              </c:pt>
              <c:pt idx="4">
                <c:v>1.3232514177693762E-2</c:v>
              </c:pt>
            </c:numLit>
          </c:val>
          <c:extLst>
            <c:ext xmlns:c16="http://schemas.microsoft.com/office/drawing/2014/chart" uri="{C3380CC4-5D6E-409C-BE32-E72D297353CC}">
              <c16:uniqueId val="{00000000-F402-4D51-B4A0-F22485013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4537576"/>
        <c:axId val="454537968"/>
      </c:barChart>
      <c:catAx>
        <c:axId val="454537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537968"/>
        <c:crosses val="autoZero"/>
        <c:auto val="1"/>
        <c:lblAlgn val="ctr"/>
        <c:lblOffset val="100"/>
        <c:noMultiLvlLbl val="0"/>
      </c:catAx>
      <c:valAx>
        <c:axId val="454537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537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0.24763705103969755</c:v>
              </c:pt>
              <c:pt idx="1">
                <c:v>0.24763705103969755</c:v>
              </c:pt>
              <c:pt idx="2">
                <c:v>8.1285444234404536E-2</c:v>
              </c:pt>
              <c:pt idx="3">
                <c:v>3.0245746691871456E-2</c:v>
              </c:pt>
              <c:pt idx="4">
                <c:v>3.780718336483932E-3</c:v>
              </c:pt>
            </c:numLit>
          </c:val>
          <c:extLst>
            <c:ext xmlns:c16="http://schemas.microsoft.com/office/drawing/2014/chart" uri="{C3380CC4-5D6E-409C-BE32-E72D297353CC}">
              <c16:uniqueId val="{00000000-0CCC-48D6-A89D-2A11798D1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38752"/>
        <c:axId val="454539144"/>
      </c:barChart>
      <c:catAx>
        <c:axId val="454538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539144"/>
        <c:crosses val="autoZero"/>
        <c:auto val="1"/>
        <c:lblAlgn val="ctr"/>
        <c:lblOffset val="100"/>
        <c:noMultiLvlLbl val="0"/>
      </c:catAx>
      <c:valAx>
        <c:axId val="454539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538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0.20082815734989648</c:v>
              </c:pt>
              <c:pt idx="1">
                <c:v>0.12836438923395446</c:v>
              </c:pt>
              <c:pt idx="2">
                <c:v>4.140786749482402E-3</c:v>
              </c:pt>
              <c:pt idx="3">
                <c:v>2.070393374741201E-3</c:v>
              </c:pt>
            </c:numLit>
          </c:val>
          <c:extLst>
            <c:ext xmlns:c16="http://schemas.microsoft.com/office/drawing/2014/chart" uri="{C3380CC4-5D6E-409C-BE32-E72D297353CC}">
              <c16:uniqueId val="{00000000-7173-4C64-97BA-90A6226B8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4967448"/>
        <c:axId val="454967840"/>
        <c:axId val="0"/>
      </c:bar3DChart>
      <c:catAx>
        <c:axId val="454967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967840"/>
        <c:crosses val="autoZero"/>
        <c:auto val="1"/>
        <c:lblAlgn val="ctr"/>
        <c:lblOffset val="100"/>
        <c:noMultiLvlLbl val="0"/>
      </c:catAx>
      <c:valAx>
        <c:axId val="45496784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967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9.5238095238095233E-2</c:v>
              </c:pt>
              <c:pt idx="1">
                <c:v>0</c:v>
              </c:pt>
              <c:pt idx="2">
                <c:v>0.3</c:v>
              </c:pt>
            </c:numLit>
          </c:val>
          <c:extLst>
            <c:ext xmlns:c16="http://schemas.microsoft.com/office/drawing/2014/chart" uri="{C3380CC4-5D6E-409C-BE32-E72D297353CC}">
              <c16:uniqueId val="{00000000-3031-4CB8-8D01-7C850E482FC9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0.90476190476190477</c:v>
              </c:pt>
              <c:pt idx="1">
                <c:v>1</c:v>
              </c:pt>
              <c:pt idx="2">
                <c:v>0.7</c:v>
              </c:pt>
            </c:numLit>
          </c:val>
          <c:extLst>
            <c:ext xmlns:c16="http://schemas.microsoft.com/office/drawing/2014/chart" uri="{C3380CC4-5D6E-409C-BE32-E72D297353CC}">
              <c16:uniqueId val="{00000001-3031-4CB8-8D01-7C850E482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822296"/>
        <c:axId val="450822688"/>
      </c:barChart>
      <c:catAx>
        <c:axId val="450822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822688"/>
        <c:crosses val="autoZero"/>
        <c:auto val="1"/>
        <c:lblAlgn val="ctr"/>
        <c:lblOffset val="100"/>
        <c:noMultiLvlLbl val="0"/>
      </c:catAx>
      <c:valAx>
        <c:axId val="45082268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082229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2020'!$C$66:$C$67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2020'!$H$66:$H$67</c:f>
              <c:numCache>
                <c:formatCode>0.00%</c:formatCode>
                <c:ptCount val="2"/>
                <c:pt idx="0">
                  <c:v>0.77450980392156865</c:v>
                </c:pt>
                <c:pt idx="1">
                  <c:v>0.22549019607843138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2020'!$C$78:$C$80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2020'!$H$78:$H$80</c:f>
              <c:numCache>
                <c:formatCode>0.00%</c:formatCode>
                <c:ptCount val="3"/>
                <c:pt idx="0">
                  <c:v>0.89215686274509809</c:v>
                </c:pt>
                <c:pt idx="1">
                  <c:v>8.8235294117647065E-2</c:v>
                </c:pt>
                <c:pt idx="2">
                  <c:v>1.9607843137254902E-2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2020'!$C$84:$C$86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'Egresados 2020'!$E$84:$E$86</c:f>
              <c:numCache>
                <c:formatCode>0.0%</c:formatCode>
                <c:ptCount val="3"/>
                <c:pt idx="0">
                  <c:v>0.91176470588235292</c:v>
                </c:pt>
                <c:pt idx="1">
                  <c:v>7.8431372549019607E-2</c:v>
                </c:pt>
                <c:pt idx="2">
                  <c:v>9.8039215686274508E-3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2020'!$I$117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2020'!$C$118:$C$124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2020'!$I$118:$I$124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2020'!$J$117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2020'!$C$118:$C$124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2020'!$J$118:$J$124</c:f>
              <c:numCache>
                <c:formatCode>0.0</c:formatCode>
                <c:ptCount val="7"/>
                <c:pt idx="0">
                  <c:v>4.0999999999999996</c:v>
                </c:pt>
                <c:pt idx="1">
                  <c:v>4.3</c:v>
                </c:pt>
                <c:pt idx="2">
                  <c:v>4.2</c:v>
                </c:pt>
                <c:pt idx="3">
                  <c:v>4.3</c:v>
                </c:pt>
                <c:pt idx="4">
                  <c:v>4.2</c:v>
                </c:pt>
                <c:pt idx="5">
                  <c:v>4.3</c:v>
                </c:pt>
                <c:pt idx="6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2020'!$D$117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2020'!$C$118:$C$124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2020'!$D$118:$D$124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2020'!$C$118:$C$124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2020'!$E$118:$E$124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2020'!$C$118:$C$124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2020'!$F$118:$F$124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2020'!$C$118:$C$124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2020'!$G$118:$G$124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2020'!$C$118:$C$124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2020'!$H$118:$H$124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2020'!$C$155:$C$159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2020'!$D$155:$D$159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0.11827956989247312</c:v>
                </c:pt>
                <c:pt idx="3">
                  <c:v>0.4731182795698925</c:v>
                </c:pt>
                <c:pt idx="4">
                  <c:v>0.40860215053763443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2020'!$C$173:$C$174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2020'!$H$173:$H$174</c:f>
              <c:numCache>
                <c:formatCode>0.00%</c:formatCode>
                <c:ptCount val="2"/>
                <c:pt idx="0">
                  <c:v>0.8529411764705882</c:v>
                </c:pt>
                <c:pt idx="1">
                  <c:v>0.14705882352941177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2020'!$C$188:$C$190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2020'!$H$188:$H$190</c:f>
              <c:numCache>
                <c:formatCode>0.00%</c:formatCode>
                <c:ptCount val="3"/>
                <c:pt idx="0">
                  <c:v>0.36470588235294116</c:v>
                </c:pt>
                <c:pt idx="1">
                  <c:v>0.56470588235294117</c:v>
                </c:pt>
                <c:pt idx="2">
                  <c:v>7.0588235294117646E-2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2020'!$C$196:$C$201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2020'!$D$196:$D$201</c:f>
              <c:numCache>
                <c:formatCode>0</c:formatCode>
                <c:ptCount val="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2020'!$C$196:$C$201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2020'!$E$196:$E$201</c:f>
              <c:numCache>
                <c:formatCode>0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2020'!$C$196:$C$201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2020'!$F$196:$F$201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2020'!$C$196:$C$201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2020'!$G$196:$G$201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2020'!$C$222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2020'!$D$222:$F$222</c:f>
              <c:numCache>
                <c:formatCode>0.00%</c:formatCode>
                <c:ptCount val="3"/>
                <c:pt idx="0">
                  <c:v>0.4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2020'!$C$223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2020'!$D$223:$F$223</c:f>
              <c:numCache>
                <c:formatCode>0.00%</c:formatCode>
                <c:ptCount val="3"/>
                <c:pt idx="0">
                  <c:v>0.6</c:v>
                </c:pt>
                <c:pt idx="1">
                  <c:v>0.5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2020'!$C$238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'Egresados 2020'!$D$238:$F$238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2020'!$C$239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2020'!$D$239:$F$239</c:f>
              <c:numCache>
                <c:formatCode>0.00%</c:formatCode>
                <c:ptCount val="3"/>
                <c:pt idx="0">
                  <c:v>0.8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2020'!$C$240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2020'!$D$240:$F$240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2020'!$C$241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2020'!$D$241:$F$241</c:f>
              <c:numCache>
                <c:formatCode>0.00%</c:formatCode>
                <c:ptCount val="3"/>
                <c:pt idx="0">
                  <c:v>0.2</c:v>
                </c:pt>
                <c:pt idx="1">
                  <c:v>0.5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0.36956521739130432</c:v>
              </c:pt>
              <c:pt idx="1">
                <c:v>0.72222222222222221</c:v>
              </c:pt>
              <c:pt idx="2">
                <c:v>0.83333333333333337</c:v>
              </c:pt>
            </c:numLit>
          </c:val>
          <c:extLst>
            <c:ext xmlns:c16="http://schemas.microsoft.com/office/drawing/2014/chart" uri="{C3380CC4-5D6E-409C-BE32-E72D297353CC}">
              <c16:uniqueId val="{00000000-BAD0-4A77-9614-D48EAFA6CF92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D0-4A77-9614-D48EAFA6CF92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D0-4A77-9614-D48EAFA6CF92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D0-4A77-9614-D48EAFA6CF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0.1111111111111111</c:v>
              </c:pt>
              <c:pt idx="2">
                <c:v>8.3333333333333329E-2</c:v>
              </c:pt>
            </c:numLit>
          </c:val>
          <c:extLst>
            <c:ext xmlns:c16="http://schemas.microsoft.com/office/drawing/2014/chart" uri="{C3380CC4-5D6E-409C-BE32-E72D297353CC}">
              <c16:uniqueId val="{00000004-BAD0-4A77-9614-D48EAFA6C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50823472"/>
        <c:axId val="451330432"/>
      </c:barChart>
      <c:catAx>
        <c:axId val="450823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330432"/>
        <c:crosses val="autoZero"/>
        <c:auto val="1"/>
        <c:lblAlgn val="ctr"/>
        <c:lblOffset val="100"/>
        <c:noMultiLvlLbl val="0"/>
      </c:catAx>
      <c:valAx>
        <c:axId val="4513304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0823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2020'!$C$257:$C$259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2020'!$H$257:$H$259</c:f>
              <c:numCache>
                <c:formatCode>0.00%</c:formatCode>
                <c:ptCount val="3"/>
                <c:pt idx="0">
                  <c:v>0.8529411764705882</c:v>
                </c:pt>
                <c:pt idx="1">
                  <c:v>0.10784313725490197</c:v>
                </c:pt>
                <c:pt idx="2">
                  <c:v>3.9215686274509803E-2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2020'!$C$277:$C$281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2020'!$H$277:$H$281</c:f>
              <c:numCache>
                <c:formatCode>0.00%</c:formatCode>
                <c:ptCount val="5"/>
                <c:pt idx="0">
                  <c:v>9.8039215686274508E-3</c:v>
                </c:pt>
                <c:pt idx="1">
                  <c:v>9.8039215686274508E-3</c:v>
                </c:pt>
                <c:pt idx="2">
                  <c:v>2.9411764705882353E-2</c:v>
                </c:pt>
                <c:pt idx="3">
                  <c:v>0.49019607843137253</c:v>
                </c:pt>
                <c:pt idx="4">
                  <c:v>0.46078431372549017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2020'!$C$288:$C$290</c:f>
              <c:strCache>
                <c:ptCount val="3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</c:strCache>
            </c:strRef>
          </c:cat>
          <c:val>
            <c:numRef>
              <c:f>'Egresados 2020'!$E$288:$E$290</c:f>
              <c:numCache>
                <c:formatCode>0.00%</c:formatCode>
                <c:ptCount val="3"/>
                <c:pt idx="0">
                  <c:v>0.70967741935483875</c:v>
                </c:pt>
                <c:pt idx="1">
                  <c:v>0.26881720430107525</c:v>
                </c:pt>
                <c:pt idx="2">
                  <c:v>2.1505376344086023E-2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2020'!$C$109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2020'!$D$109:$H$109</c:f>
              <c:numCache>
                <c:formatCode>0.00%</c:formatCode>
                <c:ptCount val="5"/>
                <c:pt idx="0">
                  <c:v>0.3</c:v>
                </c:pt>
                <c:pt idx="1">
                  <c:v>0.22857142857142856</c:v>
                </c:pt>
                <c:pt idx="2">
                  <c:v>0.30049261083743845</c:v>
                </c:pt>
                <c:pt idx="3">
                  <c:v>0.16981132075471697</c:v>
                </c:pt>
                <c:pt idx="4">
                  <c:v>0.21052631578947367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2020'!$C$110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2020'!$D$110:$H$110</c:f>
              <c:numCache>
                <c:formatCode>0.00%</c:formatCode>
                <c:ptCount val="5"/>
                <c:pt idx="0">
                  <c:v>0.3</c:v>
                </c:pt>
                <c:pt idx="1">
                  <c:v>0.34285714285714286</c:v>
                </c:pt>
                <c:pt idx="2">
                  <c:v>0.2413793103448276</c:v>
                </c:pt>
                <c:pt idx="3">
                  <c:v>0.20754716981132076</c:v>
                </c:pt>
                <c:pt idx="4">
                  <c:v>0.21052631578947367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2020'!$C$111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2020'!$D$111:$H$111</c:f>
              <c:numCache>
                <c:formatCode>0.00%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0.19704433497536947</c:v>
                </c:pt>
                <c:pt idx="3">
                  <c:v>0.37735849056603776</c:v>
                </c:pt>
                <c:pt idx="4">
                  <c:v>0.36842105263157893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2020'!$C$112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2020'!$D$112:$H$112</c:f>
              <c:numCache>
                <c:formatCode>0.00%</c:formatCode>
                <c:ptCount val="5"/>
                <c:pt idx="0">
                  <c:v>0.3</c:v>
                </c:pt>
                <c:pt idx="1">
                  <c:v>0.22857142857142856</c:v>
                </c:pt>
                <c:pt idx="2">
                  <c:v>0.26108374384236455</c:v>
                </c:pt>
                <c:pt idx="3">
                  <c:v>0.24528301886792453</c:v>
                </c:pt>
                <c:pt idx="4">
                  <c:v>0.21052631578947367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234-43CB-AB28-0D6A8D6F0E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234-43CB-AB28-0D6A8D6F0E1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234-43CB-AB28-0D6A8D6F0E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Casado (a)/Unión libre</c:v>
              </c:pt>
              <c:pt idx="1">
                <c:v>Otro</c:v>
              </c:pt>
              <c:pt idx="2">
                <c:v>Soltero (a)</c:v>
              </c:pt>
            </c:strLit>
          </c:cat>
          <c:val>
            <c:numLit>
              <c:formatCode>General</c:formatCode>
              <c:ptCount val="3"/>
              <c:pt idx="0">
                <c:v>9</c:v>
              </c:pt>
              <c:pt idx="1">
                <c:v>1</c:v>
              </c:pt>
              <c:pt idx="2">
                <c:v>108</c:v>
              </c:pt>
            </c:numLit>
          </c:val>
          <c:extLst>
            <c:ext xmlns:c16="http://schemas.microsoft.com/office/drawing/2014/chart" uri="{C3380CC4-5D6E-409C-BE32-E72D297353CC}">
              <c16:uniqueId val="{00000006-E234-43CB-AB28-0D6A8D6F0E1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E4F-44C5-A921-FE02055149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E4F-44C5-A921-FE02055149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E4F-44C5-A921-FE02055149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0</c:v>
              </c:pt>
              <c:pt idx="1">
                <c:v>1</c:v>
              </c:pt>
              <c:pt idx="2">
                <c:v>Más de 2</c:v>
              </c:pt>
            </c:strLit>
          </c:cat>
          <c:val>
            <c:numLit>
              <c:formatCode>General</c:formatCode>
              <c:ptCount val="3"/>
              <c:pt idx="0">
                <c:v>111</c:v>
              </c:pt>
              <c:pt idx="1">
                <c:v>6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6-BE4F-44C5-A921-FE02055149B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6580927384076991E-2"/>
          <c:y val="0.12860892388451445"/>
          <c:w val="0.78645603674540687"/>
          <c:h val="0.65853091280256637"/>
        </c:manualLayout>
      </c:layout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E39-4397-B855-E28A347FEED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E39-4397-B855-E28A347FEED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51%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E39-4397-B855-E28A347FEE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3</c:v>
              </c:pt>
              <c:pt idx="1">
                <c:v>4</c:v>
              </c:pt>
              <c:pt idx="2">
                <c:v>5</c:v>
              </c:pt>
            </c:strLit>
          </c:cat>
          <c:val>
            <c:numLit>
              <c:formatCode>General</c:formatCode>
              <c:ptCount val="3"/>
              <c:pt idx="0">
                <c:v>9</c:v>
              </c:pt>
              <c:pt idx="1">
                <c:v>49</c:v>
              </c:pt>
              <c:pt idx="2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3-6E39-4397-B855-E28A347FEE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80711464"/>
        <c:axId val="280725568"/>
      </c:barChart>
      <c:catAx>
        <c:axId val="280711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0725568"/>
        <c:crosses val="autoZero"/>
        <c:auto val="1"/>
        <c:lblAlgn val="ctr"/>
        <c:lblOffset val="100"/>
        <c:noMultiLvlLbl val="0"/>
      </c:catAx>
      <c:valAx>
        <c:axId val="28072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0711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88-4A12-B744-1FD7A74606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88-4A12-B744-1FD7A74606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23</c:v>
              </c:pt>
              <c:pt idx="1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4-0788-4A12-B744-1FD7A74606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/>
                  <a:t>8%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41%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51%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6580927384076991E-2"/>
          <c:y val="0.12860892388451445"/>
          <c:w val="0.78645603674540687"/>
          <c:h val="0.65853091280256637"/>
        </c:manualLayout>
      </c:layout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02D-43BF-BE27-4A1BCFC2212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02D-43BF-BE27-4A1BCFC2212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37%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02D-43BF-BE27-4A1BCFC2212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02D-43BF-BE27-4A1BCFC221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Doctorado</c:v>
              </c:pt>
              <c:pt idx="1">
                <c:v>Especialización  </c:v>
              </c:pt>
              <c:pt idx="2">
                <c:v>Maestría</c:v>
              </c:pt>
              <c:pt idx="3">
                <c:v>Ninguno</c:v>
              </c:pt>
            </c:strLit>
          </c:cat>
          <c:val>
            <c:numLit>
              <c:formatCode>General</c:formatCode>
              <c:ptCount val="4"/>
              <c:pt idx="0">
                <c:v>10</c:v>
              </c:pt>
              <c:pt idx="1">
                <c:v>37</c:v>
              </c:pt>
              <c:pt idx="2">
                <c:v>44</c:v>
              </c:pt>
              <c:pt idx="3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4-902D-43BF-BE27-4A1BCFC221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80711464"/>
        <c:axId val="280725568"/>
      </c:barChart>
      <c:catAx>
        <c:axId val="280711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0725568"/>
        <c:crosses val="autoZero"/>
        <c:auto val="1"/>
        <c:lblAlgn val="ctr"/>
        <c:lblOffset val="100"/>
        <c:noMultiLvlLbl val="0"/>
      </c:catAx>
      <c:valAx>
        <c:axId val="28072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0711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/>
                  <a:t>8%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41%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51%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9%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tx>
            <c:rich>
              <a:bodyPr/>
              <a:lstStyle/>
              <a:p>
                <a:r>
                  <a:rPr lang="en-US"/>
                  <a:t>31%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tx>
            <c:rich>
              <a:bodyPr/>
              <a:lstStyle/>
              <a:p>
                <a:r>
                  <a:rPr lang="en-US"/>
                  <a:t>37%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tx>
            <c:rich>
              <a:bodyPr/>
              <a:lstStyle/>
              <a:p>
                <a:r>
                  <a:rPr lang="en-US"/>
                  <a:t>23%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6580927384076991E-2"/>
          <c:y val="0.12860892388451445"/>
          <c:w val="0.78645603674540687"/>
          <c:h val="0.65853091280256637"/>
        </c:manualLayout>
      </c:layout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DF-4CD6-8D31-632236E4F6F0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22%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3DF-4CD6-8D31-632236E4F6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92</c:v>
              </c:pt>
              <c:pt idx="1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2-B3DF-4CD6-8D31-632236E4F6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80711464"/>
        <c:axId val="280725568"/>
      </c:barChart>
      <c:catAx>
        <c:axId val="280711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0725568"/>
        <c:crosses val="autoZero"/>
        <c:auto val="1"/>
        <c:lblAlgn val="ctr"/>
        <c:lblOffset val="100"/>
        <c:noMultiLvlLbl val="0"/>
      </c:catAx>
      <c:valAx>
        <c:axId val="28072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0711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0.13043478260869565</c:v>
              </c:pt>
              <c:pt idx="1">
                <c:v>0.16666666666666666</c:v>
              </c:pt>
              <c:pt idx="2">
                <c:v>8.3333333333333329E-2</c:v>
              </c:pt>
            </c:numLit>
          </c:val>
          <c:extLst>
            <c:ext xmlns:c16="http://schemas.microsoft.com/office/drawing/2014/chart" uri="{C3380CC4-5D6E-409C-BE32-E72D297353CC}">
              <c16:uniqueId val="{00000000-0A0A-4788-B2FF-73499DC1D347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0.19565217391304349</c:v>
              </c:pt>
              <c:pt idx="1">
                <c:v>0.375</c:v>
              </c:pt>
              <c:pt idx="2">
                <c:v>0.58333333333333337</c:v>
              </c:pt>
            </c:numLit>
          </c:val>
          <c:extLst>
            <c:ext xmlns:c16="http://schemas.microsoft.com/office/drawing/2014/chart" uri="{C3380CC4-5D6E-409C-BE32-E72D297353CC}">
              <c16:uniqueId val="{00000001-0A0A-4788-B2FF-73499DC1D347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6.5217391304347824E-2</c:v>
              </c:pt>
              <c:pt idx="1">
                <c:v>8.3333333333333329E-2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A0A-4788-B2FF-73499DC1D347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A-4788-B2FF-73499DC1D347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0A-4788-B2FF-73499DC1D347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A-4788-B2FF-73499DC1D3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8.3333333333333329E-2</c:v>
              </c:pt>
            </c:numLit>
          </c:val>
          <c:extLst>
            <c:ext xmlns:c16="http://schemas.microsoft.com/office/drawing/2014/chart" uri="{C3380CC4-5D6E-409C-BE32-E72D297353CC}">
              <c16:uniqueId val="{00000006-0A0A-4788-B2FF-73499DC1D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331216"/>
        <c:axId val="451331608"/>
      </c:barChart>
      <c:catAx>
        <c:axId val="4513312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1331608"/>
        <c:crosses val="autoZero"/>
        <c:auto val="1"/>
        <c:lblAlgn val="ctr"/>
        <c:lblOffset val="100"/>
        <c:noMultiLvlLbl val="0"/>
      </c:catAx>
      <c:valAx>
        <c:axId val="4513316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13312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/>
                  <a:t>8%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41%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51%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9%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tx>
            <c:rich>
              <a:bodyPr/>
              <a:lstStyle/>
              <a:p>
                <a:r>
                  <a:rPr lang="en-US"/>
                  <a:t>31%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tx>
            <c:rich>
              <a:bodyPr/>
              <a:lstStyle/>
              <a:p>
                <a:r>
                  <a:rPr lang="en-US"/>
                  <a:t>37%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tx>
            <c:rich>
              <a:bodyPr/>
              <a:lstStyle/>
              <a:p>
                <a:r>
                  <a:rPr lang="en-US"/>
                  <a:t>23%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tx>
            <c:rich>
              <a:bodyPr/>
              <a:lstStyle/>
              <a:p>
                <a:r>
                  <a:rPr lang="en-US"/>
                  <a:t>78%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tx>
            <c:rich>
              <a:bodyPr/>
              <a:lstStyle/>
              <a:p>
                <a:r>
                  <a:rPr lang="en-US"/>
                  <a:t>22%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6580927384076991E-2"/>
          <c:y val="0.12860892388451445"/>
          <c:w val="0.78645603674540687"/>
          <c:h val="0.65853091280256637"/>
        </c:manualLayout>
      </c:layout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14%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2D-40AF-8137-E94AB54E42F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57%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2D-40AF-8137-E94AB54E42F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2D-40AF-8137-E94AB54E42F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F2D-40AF-8137-E94AB54E42F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F2D-40AF-8137-E94AB54E42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Buscando empleo</c:v>
              </c:pt>
              <c:pt idx="1">
                <c:v>Estudiando</c:v>
              </c:pt>
              <c:pt idx="2">
                <c:v>Incapacitado</c:v>
              </c:pt>
              <c:pt idx="3">
                <c:v>Otra actividad</c:v>
              </c:pt>
              <c:pt idx="4">
                <c:v>Trabajando</c:v>
              </c:pt>
            </c:strLit>
          </c:cat>
          <c:val>
            <c:numLit>
              <c:formatCode>General</c:formatCode>
              <c:ptCount val="5"/>
              <c:pt idx="0">
                <c:v>17</c:v>
              </c:pt>
              <c:pt idx="1">
                <c:v>67</c:v>
              </c:pt>
              <c:pt idx="2">
                <c:v>1</c:v>
              </c:pt>
              <c:pt idx="3">
                <c:v>4</c:v>
              </c:pt>
              <c:pt idx="4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5-9F2D-40AF-8137-E94AB54E42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80711464"/>
        <c:axId val="280725568"/>
      </c:barChart>
      <c:catAx>
        <c:axId val="280711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0725568"/>
        <c:crosses val="autoZero"/>
        <c:auto val="1"/>
        <c:lblAlgn val="ctr"/>
        <c:lblOffset val="100"/>
        <c:noMultiLvlLbl val="0"/>
      </c:catAx>
      <c:valAx>
        <c:axId val="28072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0711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9C-48A9-A3FC-00D6D3056F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9C-48A9-A3FC-00D6D3056F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9C-48A9-A3FC-00D6D3056F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NO</c:v>
              </c:pt>
              <c:pt idx="1">
                <c:v>SI</c:v>
              </c:pt>
              <c:pt idx="2">
                <c:v>Ya tengo un Emprendimiento</c:v>
              </c:pt>
            </c:strLit>
          </c:cat>
          <c:val>
            <c:numLit>
              <c:formatCode>General</c:formatCode>
              <c:ptCount val="3"/>
              <c:pt idx="0">
                <c:v>25</c:v>
              </c:pt>
              <c:pt idx="1">
                <c:v>85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6-259C-48A9-A3FC-00D6D3056F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26257414698162729"/>
          <c:y val="0.12731481481481483"/>
          <c:w val="0.46388888888888891"/>
          <c:h val="0.77314814814814814"/>
        </c:manualLayout>
      </c:layout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6C-47BD-A5BA-60AE89995F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26C-47BD-A5BA-60AE89995F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26C-47BD-A5BA-60AE89995F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3</c:v>
              </c:pt>
              <c:pt idx="1">
                <c:v>4</c:v>
              </c:pt>
              <c:pt idx="2">
                <c:v>5</c:v>
              </c:pt>
            </c:strLit>
          </c:cat>
          <c:val>
            <c:numLit>
              <c:formatCode>General</c:formatCode>
              <c:ptCount val="3"/>
              <c:pt idx="0">
                <c:v>4</c:v>
              </c:pt>
              <c:pt idx="1">
                <c:v>51</c:v>
              </c:pt>
              <c:pt idx="2">
                <c:v>63</c:v>
              </c:pt>
            </c:numLit>
          </c:val>
          <c:extLst>
            <c:ext xmlns:c16="http://schemas.microsoft.com/office/drawing/2014/chart" uri="{C3380CC4-5D6E-409C-BE32-E72D297353CC}">
              <c16:uniqueId val="{00000006-826C-47BD-A5BA-60AE89995F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ED-4F8D-954F-CF12D9B2CB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ED-4F8D-954F-CF12D9B2CB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Buena  </c:v>
              </c:pt>
              <c:pt idx="1">
                <c:v>Excelente  </c:v>
              </c:pt>
            </c:strLit>
          </c:cat>
          <c:val>
            <c:numLit>
              <c:formatCode>General</c:formatCode>
              <c:ptCount val="2"/>
              <c:pt idx="0">
                <c:v>25</c:v>
              </c:pt>
              <c:pt idx="1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4-15ED-4F8D-954F-CF12D9B2CB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0.41304347826086957</c:v>
              </c:pt>
              <c:pt idx="1">
                <c:v>0.66666666666666663</c:v>
              </c:pt>
              <c:pt idx="2">
                <c:v>0.83333333333333337</c:v>
              </c:pt>
            </c:numLit>
          </c:val>
          <c:extLst>
            <c:ext xmlns:c16="http://schemas.microsoft.com/office/drawing/2014/chart" uri="{C3380CC4-5D6E-409C-BE32-E72D297353CC}">
              <c16:uniqueId val="{00000000-F992-4442-973E-E34106EFE6E8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8.3333333333333329E-2</c:v>
              </c:pt>
            </c:numLit>
          </c:val>
          <c:extLst>
            <c:ext xmlns:c16="http://schemas.microsoft.com/office/drawing/2014/chart" uri="{C3380CC4-5D6E-409C-BE32-E72D297353CC}">
              <c16:uniqueId val="{00000001-F992-4442-973E-E34106EFE6E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50821904"/>
        <c:axId val="450820728"/>
      </c:barChart>
      <c:catAx>
        <c:axId val="45082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50820728"/>
        <c:crosses val="autoZero"/>
        <c:auto val="1"/>
        <c:lblAlgn val="ctr"/>
        <c:lblOffset val="100"/>
        <c:noMultiLvlLbl val="0"/>
      </c:catAx>
      <c:valAx>
        <c:axId val="45082072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082190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21" Type="http://schemas.openxmlformats.org/officeDocument/2006/relationships/image" Target="../media/image6.png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5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6.xml"/><Relationship Id="rId13" Type="http://schemas.openxmlformats.org/officeDocument/2006/relationships/chart" Target="../charts/chart81.xml"/><Relationship Id="rId3" Type="http://schemas.openxmlformats.org/officeDocument/2006/relationships/image" Target="../media/image9.jpeg"/><Relationship Id="rId7" Type="http://schemas.openxmlformats.org/officeDocument/2006/relationships/chart" Target="../charts/chart75.xml"/><Relationship Id="rId12" Type="http://schemas.openxmlformats.org/officeDocument/2006/relationships/chart" Target="../charts/chart80.xml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6" Type="http://schemas.openxmlformats.org/officeDocument/2006/relationships/chart" Target="../charts/chart74.xml"/><Relationship Id="rId11" Type="http://schemas.openxmlformats.org/officeDocument/2006/relationships/chart" Target="../charts/chart79.xml"/><Relationship Id="rId5" Type="http://schemas.openxmlformats.org/officeDocument/2006/relationships/image" Target="../media/image11.png"/><Relationship Id="rId15" Type="http://schemas.openxmlformats.org/officeDocument/2006/relationships/chart" Target="../charts/chart83.xml"/><Relationship Id="rId10" Type="http://schemas.openxmlformats.org/officeDocument/2006/relationships/chart" Target="../charts/chart78.xml"/><Relationship Id="rId4" Type="http://schemas.openxmlformats.org/officeDocument/2006/relationships/image" Target="../media/image10.png"/><Relationship Id="rId9" Type="http://schemas.openxmlformats.org/officeDocument/2006/relationships/chart" Target="../charts/chart77.xml"/><Relationship Id="rId14" Type="http://schemas.openxmlformats.org/officeDocument/2006/relationships/chart" Target="../charts/chart8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 Eléctrica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95DA3E2C-ED46-4F1E-9324-D05DDB831F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84E42BAC-BC00-4249-8A5A-137D73A337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6F95D32C-C3DF-4A4E-B996-F58E7FD0B3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E592E301-601A-436B-92EB-DD286D9F9A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D45A862C-6D36-4917-83B6-07070B65C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E6E7B633-F4F9-45F7-9D10-ABB4AB2AE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380C71BB-0C9F-42C3-9373-800021E1B1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EADA141A-DFBD-473D-B96A-25FF9F9C6A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11C8776A-BC06-4E0C-A057-426B7DFDFC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1F8F86CE-5365-47A3-A09F-758CE1D75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F9CE5CAA-4F09-46A3-9CCB-DE189C6FD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2D85189B-8CBC-4B49-A45D-EB94E7382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DAE85C93-181F-4724-89D3-F21B65040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EFF92699-3066-48C2-B35A-438911BB7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E8FF2702-CC56-499D-99C3-E6D2A3B2A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8849DEF4-7E01-452F-9206-D2FD21C201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771BB573-8030-4E2E-B317-30B206243E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55F5AE74-3DB1-4958-B345-964FEEE71B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E6394312-0713-409B-8727-3517405AB9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1D19114E-EC28-459A-801D-91999841E8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668132F9-8BBE-4060-99B1-4CEE3453F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51AB5251-4112-4581-8A97-36EAECF362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448F3412-427F-4501-ABFC-DEF5600FD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23EC381A-21FC-4EAE-AC3A-0B9D36F84B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061B28D9-36F3-4A53-B528-9A7CC6644C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CE888D80-36B4-4148-A7C3-797F4F04CC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78BB74FF-9A70-401B-A272-7AEE13EEFA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1EE2C901-1A77-486A-95E2-062F644E19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7445A851-902F-4E58-BF83-4D7359315D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43E91FA1-E585-4EFB-953D-FE943F292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1C134BD0-7DEE-49AF-8BD2-810A816AD0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C2426F18-7601-456D-92F5-EA09E68F68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4164BC69-6DB0-4D63-AB9B-2FB449A6A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5B5D6AF8-AF45-40CF-9EFF-42848CE08F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1FC5D936-4979-4DD7-ACA3-8BECA9DD2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14F5A83B-3FC0-4C8B-9E5F-036A58850F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7ABB146D-178A-47C3-85CE-4D642BEB14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376E8DC1-9944-4FB7-B31A-F308A113BE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C030F047-F85D-43F1-88CD-50FE54B676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E97125CC-1B11-40BB-91A3-83A2EB8B68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3819CBB4-E1F4-483E-87A1-FE96B4B26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8D502433-A944-4836-8E64-597077EF0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3A2A7E70-20EF-4130-986E-E3EA08C590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8D1D71A6-3336-4150-AAF9-38F43C285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879E2C77-2920-47BE-A391-F0FFEDB5D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18D36A0A-44A8-4E6D-BC24-6DAF8480E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1CABC5D7-B2CC-4D62-B21A-77991D79B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00F4B60E-C2E0-4D71-91E9-3B5649543B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65FDEB94-3516-4221-B13F-CAC70EB5AE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0492B1B0-D39E-4852-B33A-577A230A10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5D87FBFF-9C26-497D-9F83-30FC55650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32F74A0F-0787-4688-BEAB-9D71EAB413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287B14BF-DDBC-442A-85B6-02B2D3B410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BA5AAF36-F14B-4D14-8ABA-B306F779A7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2232822B-A5D2-48C5-9C8E-2CA45949B3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675E96C5-F86C-461C-9D35-16659275C033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 Eléctrica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6F2E7222-C3A6-498A-BD74-6CC70E0AF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1533525</xdr:colOff>
      <xdr:row>12</xdr:row>
      <xdr:rowOff>123825</xdr:rowOff>
    </xdr:from>
    <xdr:to>
      <xdr:col>13</xdr:col>
      <xdr:colOff>351343</xdr:colOff>
      <xdr:row>30</xdr:row>
      <xdr:rowOff>104349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4DAABEB7-FEEB-4DF1-8E93-CA4EFF0B6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057400" y="2409825"/>
          <a:ext cx="8657143" cy="3409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58</xdr:row>
      <xdr:rowOff>141193</xdr:rowOff>
    </xdr:from>
    <xdr:to>
      <xdr:col>14</xdr:col>
      <xdr:colOff>224918</xdr:colOff>
      <xdr:row>67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69</xdr:row>
      <xdr:rowOff>180973</xdr:rowOff>
    </xdr:from>
    <xdr:to>
      <xdr:col>16</xdr:col>
      <xdr:colOff>136070</xdr:colOff>
      <xdr:row>80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262</xdr:row>
      <xdr:rowOff>0</xdr:rowOff>
    </xdr:from>
    <xdr:to>
      <xdr:col>14</xdr:col>
      <xdr:colOff>9524</xdr:colOff>
      <xdr:row>262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157</xdr:row>
      <xdr:rowOff>0</xdr:rowOff>
    </xdr:from>
    <xdr:to>
      <xdr:col>14</xdr:col>
      <xdr:colOff>1197429</xdr:colOff>
      <xdr:row>157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 Eléctrica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58</xdr:row>
      <xdr:rowOff>226483</xdr:rowOff>
    </xdr:from>
    <xdr:to>
      <xdr:col>15</xdr:col>
      <xdr:colOff>74084</xdr:colOff>
      <xdr:row>67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635001</xdr:colOff>
      <xdr:row>69</xdr:row>
      <xdr:rowOff>215900</xdr:rowOff>
    </xdr:from>
    <xdr:to>
      <xdr:col>15</xdr:col>
      <xdr:colOff>63501</xdr:colOff>
      <xdr:row>80</xdr:row>
      <xdr:rowOff>472017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82</xdr:row>
      <xdr:rowOff>178858</xdr:rowOff>
    </xdr:from>
    <xdr:to>
      <xdr:col>13</xdr:col>
      <xdr:colOff>10584</xdr:colOff>
      <xdr:row>90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125</xdr:row>
      <xdr:rowOff>67734</xdr:rowOff>
    </xdr:from>
    <xdr:to>
      <xdr:col>9</xdr:col>
      <xdr:colOff>42334</xdr:colOff>
      <xdr:row>139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145</xdr:row>
      <xdr:rowOff>215900</xdr:rowOff>
    </xdr:from>
    <xdr:to>
      <xdr:col>13</xdr:col>
      <xdr:colOff>31750</xdr:colOff>
      <xdr:row>157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165</xdr:row>
      <xdr:rowOff>289986</xdr:rowOff>
    </xdr:from>
    <xdr:to>
      <xdr:col>14</xdr:col>
      <xdr:colOff>317500</xdr:colOff>
      <xdr:row>174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178</xdr:row>
      <xdr:rowOff>508000</xdr:rowOff>
    </xdr:from>
    <xdr:to>
      <xdr:col>15</xdr:col>
      <xdr:colOff>84665</xdr:colOff>
      <xdr:row>190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504151</xdr:colOff>
      <xdr:row>197</xdr:row>
      <xdr:rowOff>566688</xdr:rowOff>
    </xdr:from>
    <xdr:to>
      <xdr:col>14</xdr:col>
      <xdr:colOff>853400</xdr:colOff>
      <xdr:row>206</xdr:row>
      <xdr:rowOff>726401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214</xdr:row>
      <xdr:rowOff>448733</xdr:rowOff>
    </xdr:from>
    <xdr:to>
      <xdr:col>13</xdr:col>
      <xdr:colOff>666750</xdr:colOff>
      <xdr:row>223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228</xdr:row>
      <xdr:rowOff>46567</xdr:rowOff>
    </xdr:from>
    <xdr:to>
      <xdr:col>15</xdr:col>
      <xdr:colOff>10584</xdr:colOff>
      <xdr:row>240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249</xdr:row>
      <xdr:rowOff>110066</xdr:rowOff>
    </xdr:from>
    <xdr:to>
      <xdr:col>14</xdr:col>
      <xdr:colOff>1058333</xdr:colOff>
      <xdr:row>258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267</xdr:row>
      <xdr:rowOff>116417</xdr:rowOff>
    </xdr:from>
    <xdr:to>
      <xdr:col>15</xdr:col>
      <xdr:colOff>232832</xdr:colOff>
      <xdr:row>280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285</xdr:row>
      <xdr:rowOff>131233</xdr:rowOff>
    </xdr:from>
    <xdr:to>
      <xdr:col>12</xdr:col>
      <xdr:colOff>719666</xdr:colOff>
      <xdr:row>293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96</xdr:row>
      <xdr:rowOff>110066</xdr:rowOff>
    </xdr:from>
    <xdr:to>
      <xdr:col>14</xdr:col>
      <xdr:colOff>836083</xdr:colOff>
      <xdr:row>113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3</xdr:col>
      <xdr:colOff>158750</xdr:colOff>
      <xdr:row>13</xdr:row>
      <xdr:rowOff>179917</xdr:rowOff>
    </xdr:from>
    <xdr:to>
      <xdr:col>12</xdr:col>
      <xdr:colOff>329138</xdr:colOff>
      <xdr:row>30</xdr:row>
      <xdr:rowOff>137583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938BD9BE-4D3F-44D8-8E45-13BA1105C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069167" y="2656417"/>
          <a:ext cx="7972950" cy="3196166"/>
        </a:xfrm>
        <a:prstGeom prst="rect">
          <a:avLst/>
        </a:prstGeom>
      </xdr:spPr>
    </xdr:pic>
    <xdr:clientData/>
  </xdr:twoCellAnchor>
  <xdr:twoCellAnchor editAs="oneCell">
    <xdr:from>
      <xdr:col>3</xdr:col>
      <xdr:colOff>370416</xdr:colOff>
      <xdr:row>31</xdr:row>
      <xdr:rowOff>179917</xdr:rowOff>
    </xdr:from>
    <xdr:to>
      <xdr:col>12</xdr:col>
      <xdr:colOff>288319</xdr:colOff>
      <xdr:row>48</xdr:row>
      <xdr:rowOff>21165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DD619C0B-DE59-4ED7-B1BD-5B0E26728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3280833" y="6085417"/>
          <a:ext cx="7720465" cy="30797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3</xdr:row>
      <xdr:rowOff>142875</xdr:rowOff>
    </xdr:from>
    <xdr:to>
      <xdr:col>5</xdr:col>
      <xdr:colOff>536575</xdr:colOff>
      <xdr:row>7</xdr:row>
      <xdr:rowOff>34925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E990AD6D-E208-4CF0-A8C9-10F2D7C63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591"/>
        <a:stretch>
          <a:fillRect/>
        </a:stretch>
      </xdr:blipFill>
      <xdr:spPr bwMode="auto">
        <a:xfrm>
          <a:off x="2600325" y="714375"/>
          <a:ext cx="1746250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509587</xdr:colOff>
      <xdr:row>3</xdr:row>
      <xdr:rowOff>97632</xdr:rowOff>
    </xdr:from>
    <xdr:to>
      <xdr:col>7</xdr:col>
      <xdr:colOff>690563</xdr:colOff>
      <xdr:row>8</xdr:row>
      <xdr:rowOff>11615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EA05BC-0D2D-4CCA-8FDC-7043CD504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9587" y="669132"/>
          <a:ext cx="1704976" cy="866483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1</xdr:row>
      <xdr:rowOff>171450</xdr:rowOff>
    </xdr:from>
    <xdr:to>
      <xdr:col>2</xdr:col>
      <xdr:colOff>800100</xdr:colOff>
      <xdr:row>12</xdr:row>
      <xdr:rowOff>37599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D8957DB7-0639-4BDF-B377-2A3E50D2D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361950"/>
          <a:ext cx="1352550" cy="2171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400051</xdr:colOff>
      <xdr:row>12</xdr:row>
      <xdr:rowOff>9525</xdr:rowOff>
    </xdr:from>
    <xdr:to>
      <xdr:col>14</xdr:col>
      <xdr:colOff>19050</xdr:colOff>
      <xdr:row>31</xdr:row>
      <xdr:rowOff>154432</xdr:rowOff>
    </xdr:to>
    <xdr:pic>
      <xdr:nvPicPr>
        <xdr:cNvPr id="16" name="Imagen 15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2075" r="218" b="1"/>
        <a:stretch/>
      </xdr:blipFill>
      <xdr:spPr>
        <a:xfrm>
          <a:off x="400051" y="2771775"/>
          <a:ext cx="10401299" cy="3764407"/>
        </a:xfrm>
        <a:prstGeom prst="rect">
          <a:avLst/>
        </a:prstGeom>
      </xdr:spPr>
    </xdr:pic>
    <xdr:clientData/>
  </xdr:twoCellAnchor>
  <xdr:twoCellAnchor editAs="oneCell">
    <xdr:from>
      <xdr:col>11</xdr:col>
      <xdr:colOff>161924</xdr:colOff>
      <xdr:row>4</xdr:row>
      <xdr:rowOff>27986</xdr:rowOff>
    </xdr:from>
    <xdr:to>
      <xdr:col>20</xdr:col>
      <xdr:colOff>752475</xdr:colOff>
      <xdr:row>17</xdr:row>
      <xdr:rowOff>12613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543924" y="789986"/>
          <a:ext cx="7448551" cy="2937377"/>
        </a:xfrm>
        <a:prstGeom prst="rect">
          <a:avLst/>
        </a:prstGeom>
      </xdr:spPr>
    </xdr:pic>
    <xdr:clientData/>
  </xdr:twoCellAnchor>
  <xdr:twoCellAnchor>
    <xdr:from>
      <xdr:col>5</xdr:col>
      <xdr:colOff>742949</xdr:colOff>
      <xdr:row>39</xdr:row>
      <xdr:rowOff>57150</xdr:rowOff>
    </xdr:from>
    <xdr:to>
      <xdr:col>12</xdr:col>
      <xdr:colOff>352424</xdr:colOff>
      <xdr:row>53</xdr:row>
      <xdr:rowOff>47625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19049</xdr:colOff>
      <xdr:row>55</xdr:row>
      <xdr:rowOff>85724</xdr:rowOff>
    </xdr:from>
    <xdr:to>
      <xdr:col>12</xdr:col>
      <xdr:colOff>409574</xdr:colOff>
      <xdr:row>70</xdr:row>
      <xdr:rowOff>152399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75</xdr:row>
      <xdr:rowOff>600075</xdr:rowOff>
    </xdr:from>
    <xdr:to>
      <xdr:col>12</xdr:col>
      <xdr:colOff>457200</xdr:colOff>
      <xdr:row>91</xdr:row>
      <xdr:rowOff>38100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733425</xdr:colOff>
      <xdr:row>96</xdr:row>
      <xdr:rowOff>9525</xdr:rowOff>
    </xdr:from>
    <xdr:to>
      <xdr:col>11</xdr:col>
      <xdr:colOff>733425</xdr:colOff>
      <xdr:row>110</xdr:row>
      <xdr:rowOff>85725</xdr:rowOff>
    </xdr:to>
    <xdr:graphicFrame macro="">
      <xdr:nvGraphicFramePr>
        <xdr:cNvPr id="21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733424</xdr:colOff>
      <xdr:row>113</xdr:row>
      <xdr:rowOff>57150</xdr:rowOff>
    </xdr:from>
    <xdr:to>
      <xdr:col>12</xdr:col>
      <xdr:colOff>457199</xdr:colOff>
      <xdr:row>127</xdr:row>
      <xdr:rowOff>152400</xdr:rowOff>
    </xdr:to>
    <xdr:graphicFrame macro="">
      <xdr:nvGraphicFramePr>
        <xdr:cNvPr id="22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628649</xdr:colOff>
      <xdr:row>132</xdr:row>
      <xdr:rowOff>19050</xdr:rowOff>
    </xdr:from>
    <xdr:to>
      <xdr:col>13</xdr:col>
      <xdr:colOff>28574</xdr:colOff>
      <xdr:row>146</xdr:row>
      <xdr:rowOff>171450</xdr:rowOff>
    </xdr:to>
    <xdr:graphicFrame macro="">
      <xdr:nvGraphicFramePr>
        <xdr:cNvPr id="23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761999</xdr:colOff>
      <xdr:row>151</xdr:row>
      <xdr:rowOff>190499</xdr:rowOff>
    </xdr:from>
    <xdr:to>
      <xdr:col>13</xdr:col>
      <xdr:colOff>314324</xdr:colOff>
      <xdr:row>166</xdr:row>
      <xdr:rowOff>28574</xdr:rowOff>
    </xdr:to>
    <xdr:graphicFrame macro="">
      <xdr:nvGraphicFramePr>
        <xdr:cNvPr id="24" name="Grá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0</xdr:colOff>
      <xdr:row>172</xdr:row>
      <xdr:rowOff>0</xdr:rowOff>
    </xdr:from>
    <xdr:to>
      <xdr:col>12</xdr:col>
      <xdr:colOff>0</xdr:colOff>
      <xdr:row>184</xdr:row>
      <xdr:rowOff>76200</xdr:rowOff>
    </xdr:to>
    <xdr:graphicFrame macro="">
      <xdr:nvGraphicFramePr>
        <xdr:cNvPr id="26" name="Gráfico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666749</xdr:colOff>
      <xdr:row>191</xdr:row>
      <xdr:rowOff>9524</xdr:rowOff>
    </xdr:from>
    <xdr:to>
      <xdr:col>13</xdr:col>
      <xdr:colOff>314324</xdr:colOff>
      <xdr:row>207</xdr:row>
      <xdr:rowOff>114299</xdr:rowOff>
    </xdr:to>
    <xdr:graphicFrame macro="">
      <xdr:nvGraphicFramePr>
        <xdr:cNvPr id="27" name="Gráfico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761999</xdr:colOff>
      <xdr:row>209</xdr:row>
      <xdr:rowOff>190499</xdr:rowOff>
    </xdr:from>
    <xdr:to>
      <xdr:col>12</xdr:col>
      <xdr:colOff>381000</xdr:colOff>
      <xdr:row>226</xdr:row>
      <xdr:rowOff>0</xdr:rowOff>
    </xdr:to>
    <xdr:graphicFrame macro="">
      <xdr:nvGraphicFramePr>
        <xdr:cNvPr id="29" name="Gráfico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workbookViewId="0">
      <selection activeCell="B40" sqref="B40:N49"/>
    </sheetView>
  </sheetViews>
  <sheetFormatPr baseColWidth="10" defaultColWidth="11.42578125" defaultRowHeight="15" x14ac:dyDescent="0.25"/>
  <cols>
    <col min="1" max="1" width="11.42578125" style="1"/>
    <col min="2" max="2" width="11.42578125" style="1" customWidth="1"/>
    <col min="3" max="16384" width="11.42578125" style="1"/>
  </cols>
  <sheetData>
    <row r="17" spans="2:18" x14ac:dyDescent="0.25">
      <c r="C17"/>
    </row>
    <row r="20" spans="2:18" x14ac:dyDescent="0.25">
      <c r="Q20" s="3"/>
    </row>
    <row r="21" spans="2:18" x14ac:dyDescent="0.25">
      <c r="Q21" s="3"/>
    </row>
    <row r="22" spans="2:18" x14ac:dyDescent="0.25">
      <c r="E22"/>
      <c r="Q22" s="3"/>
    </row>
    <row r="23" spans="2:18" x14ac:dyDescent="0.25">
      <c r="Q23" s="3"/>
    </row>
    <row r="24" spans="2:18" x14ac:dyDescent="0.25">
      <c r="Q24" s="3"/>
    </row>
    <row r="25" spans="2:18" x14ac:dyDescent="0.25">
      <c r="Q25" s="3"/>
    </row>
    <row r="26" spans="2:18" x14ac:dyDescent="0.25">
      <c r="Q26" s="3"/>
    </row>
    <row r="27" spans="2:18" x14ac:dyDescent="0.25">
      <c r="D27"/>
      <c r="Q27" s="3"/>
      <c r="R27" s="3"/>
    </row>
    <row r="28" spans="2:18" x14ac:dyDescent="0.25">
      <c r="Q28" s="3"/>
    </row>
    <row r="29" spans="2:18" x14ac:dyDescent="0.25">
      <c r="F29"/>
    </row>
    <row r="32" spans="2:18" ht="18.75" x14ac:dyDescent="0.3">
      <c r="B32" s="66" t="s">
        <v>0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5" ht="68.25" customHeight="1" x14ac:dyDescent="0.25">
      <c r="B33" s="67" t="s">
        <v>1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</row>
    <row r="34" spans="2:15" ht="43.5" customHeight="1" x14ac:dyDescent="0.25">
      <c r="B34" s="67" t="s">
        <v>2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</row>
    <row r="35" spans="2:15" ht="167.25" customHeight="1" x14ac:dyDescent="0.25">
      <c r="B35" s="68" t="s">
        <v>84</v>
      </c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</row>
    <row r="36" spans="2:15" ht="89.25" customHeight="1" x14ac:dyDescent="0.25">
      <c r="B36" s="69" t="s">
        <v>3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</row>
    <row r="37" spans="2:15" ht="58.5" customHeight="1" x14ac:dyDescent="0.25">
      <c r="B37" s="69" t="s">
        <v>4</v>
      </c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</row>
    <row r="38" spans="2:15" ht="20.25" customHeight="1" x14ac:dyDescent="0.25"/>
    <row r="39" spans="2:15" ht="36.75" customHeight="1" x14ac:dyDescent="0.25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 x14ac:dyDescent="0.25">
      <c r="B40" s="62" t="s">
        <v>268</v>
      </c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</row>
    <row r="41" spans="2:15" ht="14.45" customHeight="1" x14ac:dyDescent="0.25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</row>
    <row r="42" spans="2:15" ht="14.45" customHeight="1" x14ac:dyDescent="0.25"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</row>
    <row r="43" spans="2:15" ht="14.45" customHeight="1" x14ac:dyDescent="0.25"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</row>
    <row r="44" spans="2:15" ht="14.45" customHeight="1" x14ac:dyDescent="0.25"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</row>
    <row r="45" spans="2:15" ht="14.45" customHeight="1" x14ac:dyDescent="0.25"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</row>
    <row r="46" spans="2:15" ht="14.45" customHeight="1" x14ac:dyDescent="0.25"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</row>
    <row r="47" spans="2:15" ht="14.45" customHeight="1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</row>
    <row r="48" spans="2:15" ht="14.45" customHeight="1" x14ac:dyDescent="0.25"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</row>
    <row r="49" spans="2:14" ht="34.5" customHeight="1" x14ac:dyDescent="0.25"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</row>
    <row r="51" spans="2:14" ht="87.75" customHeight="1" x14ac:dyDescent="0.25">
      <c r="B51" s="64" t="s">
        <v>60</v>
      </c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topLeftCell="A19" workbookViewId="0">
      <selection activeCell="C35" sqref="C35"/>
    </sheetView>
  </sheetViews>
  <sheetFormatPr baseColWidth="10" defaultColWidth="11.42578125" defaultRowHeight="15" x14ac:dyDescent="0.2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 x14ac:dyDescent="0.3">
      <c r="C33" s="33" t="s">
        <v>87</v>
      </c>
    </row>
    <row r="34" spans="2:19" ht="18.75" x14ac:dyDescent="0.3">
      <c r="C34" s="33" t="s">
        <v>88</v>
      </c>
    </row>
    <row r="35" spans="2:19" ht="18.75" x14ac:dyDescent="0.3">
      <c r="C35" s="33" t="s">
        <v>267</v>
      </c>
    </row>
    <row r="37" spans="2:19" ht="39" customHeight="1" x14ac:dyDescent="0.25">
      <c r="B37" s="6"/>
      <c r="C37" s="71" t="s">
        <v>12</v>
      </c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R37" s="34"/>
      <c r="S37" s="7"/>
    </row>
    <row r="38" spans="2:19" ht="19.5" customHeight="1" x14ac:dyDescent="0.25">
      <c r="B38" s="6"/>
      <c r="C38" s="6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34"/>
      <c r="S38" s="7"/>
    </row>
    <row r="39" spans="2:19" ht="23.25" x14ac:dyDescent="0.25">
      <c r="B39" s="6"/>
      <c r="C39" s="74" t="s">
        <v>13</v>
      </c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R39" s="34"/>
      <c r="S39" s="7"/>
    </row>
    <row r="40" spans="2:19" ht="19.5" customHeight="1" x14ac:dyDescent="0.25">
      <c r="B40" s="6"/>
      <c r="C40" s="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34"/>
      <c r="S40" s="7"/>
    </row>
    <row r="41" spans="2:19" ht="19.5" customHeight="1" x14ac:dyDescent="0.25">
      <c r="B41" s="6"/>
      <c r="C41" s="8" t="s">
        <v>9</v>
      </c>
      <c r="D41" s="8" t="s">
        <v>14</v>
      </c>
      <c r="E41" s="8" t="s">
        <v>15</v>
      </c>
      <c r="F41" s="8" t="s">
        <v>16</v>
      </c>
      <c r="G41" s="8" t="s">
        <v>17</v>
      </c>
      <c r="H41" s="8" t="s">
        <v>11</v>
      </c>
      <c r="I41" s="2"/>
      <c r="J41" s="2"/>
      <c r="K41" s="2"/>
      <c r="L41" s="2"/>
      <c r="M41" s="2"/>
      <c r="N41" s="2"/>
      <c r="O41" s="2"/>
      <c r="P41" s="2"/>
      <c r="R41" s="34"/>
      <c r="S41" s="7"/>
    </row>
    <row r="42" spans="2:19" ht="19.5" customHeight="1" x14ac:dyDescent="0.25">
      <c r="B42" s="6"/>
      <c r="C42" s="9" t="s">
        <v>18</v>
      </c>
      <c r="D42" s="10">
        <v>374</v>
      </c>
      <c r="E42" s="10">
        <v>36</v>
      </c>
      <c r="F42" s="10">
        <v>19</v>
      </c>
      <c r="G42" s="10">
        <v>11</v>
      </c>
      <c r="H42" s="11">
        <v>440</v>
      </c>
      <c r="I42" s="2"/>
      <c r="J42" s="2"/>
      <c r="K42" s="2"/>
      <c r="L42" s="2"/>
      <c r="M42" s="2"/>
      <c r="N42" s="2"/>
      <c r="O42" s="2"/>
      <c r="P42" s="2"/>
      <c r="Q42" s="29"/>
      <c r="R42" s="34"/>
      <c r="S42" s="7"/>
    </row>
    <row r="43" spans="2:19" ht="19.5" customHeight="1" x14ac:dyDescent="0.25">
      <c r="B43" s="6"/>
      <c r="C43" s="9" t="s">
        <v>19</v>
      </c>
      <c r="D43" s="10">
        <v>109</v>
      </c>
      <c r="E43" s="10">
        <v>10</v>
      </c>
      <c r="F43" s="10">
        <v>5</v>
      </c>
      <c r="G43" s="10">
        <v>1</v>
      </c>
      <c r="H43" s="11">
        <v>125</v>
      </c>
      <c r="I43" s="2"/>
      <c r="J43" s="2"/>
      <c r="K43" s="2"/>
      <c r="L43" s="2"/>
      <c r="M43" s="2"/>
      <c r="N43" s="2"/>
      <c r="O43" s="2"/>
      <c r="P43" s="2"/>
      <c r="R43" s="34"/>
      <c r="S43" s="7"/>
    </row>
    <row r="44" spans="2:19" ht="19.5" customHeight="1" x14ac:dyDescent="0.25">
      <c r="B44" s="6"/>
      <c r="C44" s="6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34"/>
      <c r="S44" s="7"/>
    </row>
    <row r="45" spans="2:19" ht="25.5" customHeight="1" x14ac:dyDescent="0.25">
      <c r="B45" s="6"/>
      <c r="C45" s="8" t="s">
        <v>10</v>
      </c>
      <c r="D45" s="8" t="s">
        <v>14</v>
      </c>
      <c r="E45" s="8" t="s">
        <v>15</v>
      </c>
      <c r="F45" s="8" t="s">
        <v>16</v>
      </c>
      <c r="G45" s="8" t="s">
        <v>17</v>
      </c>
      <c r="H45" s="8" t="s">
        <v>11</v>
      </c>
      <c r="I45" s="2"/>
      <c r="J45" s="2"/>
      <c r="K45" s="2"/>
      <c r="L45" s="2"/>
      <c r="M45" s="2"/>
      <c r="N45" s="2"/>
      <c r="O45" s="2"/>
      <c r="P45" s="2"/>
      <c r="R45" s="34"/>
      <c r="S45" s="7"/>
    </row>
    <row r="46" spans="2:19" ht="19.5" customHeight="1" x14ac:dyDescent="0.25">
      <c r="B46" s="6"/>
      <c r="C46" s="9" t="s">
        <v>18</v>
      </c>
      <c r="D46" s="12">
        <v>0.77432712215320909</v>
      </c>
      <c r="E46" s="12">
        <v>0.78260869565217395</v>
      </c>
      <c r="F46" s="12">
        <v>0.79166666666666663</v>
      </c>
      <c r="G46" s="12">
        <v>0.91666666666666663</v>
      </c>
      <c r="H46" s="13">
        <v>0.77876106194690264</v>
      </c>
      <c r="I46" s="2"/>
      <c r="J46" s="2"/>
      <c r="K46" s="2"/>
      <c r="L46" s="2"/>
      <c r="M46" s="2"/>
      <c r="N46" s="2"/>
      <c r="O46" s="2"/>
      <c r="P46" s="2"/>
      <c r="R46" s="34"/>
      <c r="S46" s="7"/>
    </row>
    <row r="47" spans="2:19" ht="19.5" customHeight="1" x14ac:dyDescent="0.25">
      <c r="B47" s="6"/>
      <c r="C47" s="9" t="s">
        <v>19</v>
      </c>
      <c r="D47" s="12">
        <v>0.22567287784679088</v>
      </c>
      <c r="E47" s="12">
        <v>0.21739130434782608</v>
      </c>
      <c r="F47" s="12">
        <v>0.20833333333333334</v>
      </c>
      <c r="G47" s="12">
        <v>8.3333333333333329E-2</v>
      </c>
      <c r="H47" s="13">
        <v>0.22123893805309736</v>
      </c>
      <c r="I47" s="2"/>
      <c r="J47" s="2"/>
      <c r="K47" s="2"/>
      <c r="L47" s="2"/>
      <c r="M47" s="2"/>
      <c r="N47" s="2"/>
      <c r="O47" s="2"/>
      <c r="P47" s="2"/>
      <c r="R47" s="34"/>
      <c r="S47" s="7"/>
    </row>
    <row r="48" spans="2:19" ht="105" customHeight="1" x14ac:dyDescent="0.25">
      <c r="B48" s="6"/>
      <c r="C48" s="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34"/>
      <c r="S48" s="7"/>
    </row>
    <row r="49" spans="2:19" ht="23.25" x14ac:dyDescent="0.25">
      <c r="B49" s="6"/>
      <c r="C49" s="74" t="s">
        <v>20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R49" s="34"/>
      <c r="S49" s="7"/>
    </row>
    <row r="50" spans="2:19" ht="19.5" customHeight="1" x14ac:dyDescent="0.25">
      <c r="B50" s="6"/>
      <c r="C50" s="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34"/>
      <c r="S50" s="7"/>
    </row>
    <row r="51" spans="2:19" ht="19.5" customHeight="1" x14ac:dyDescent="0.25">
      <c r="B51" s="6"/>
      <c r="C51" s="8" t="s">
        <v>9</v>
      </c>
      <c r="D51" s="8" t="s">
        <v>14</v>
      </c>
      <c r="E51" s="8" t="s">
        <v>15</v>
      </c>
      <c r="F51" s="8" t="s">
        <v>16</v>
      </c>
      <c r="G51" s="8" t="s">
        <v>17</v>
      </c>
      <c r="H51" s="8" t="s">
        <v>11</v>
      </c>
      <c r="I51" s="2"/>
      <c r="J51" s="2"/>
      <c r="K51" s="2"/>
      <c r="L51" s="2"/>
      <c r="M51" s="2"/>
      <c r="N51" s="2"/>
      <c r="O51" s="2"/>
      <c r="P51" s="2"/>
      <c r="R51" s="34"/>
      <c r="S51" s="7"/>
    </row>
    <row r="52" spans="2:19" ht="19.5" customHeight="1" x14ac:dyDescent="0.25">
      <c r="B52" s="6"/>
      <c r="C52" s="9" t="s">
        <v>21</v>
      </c>
      <c r="D52" s="10">
        <v>352</v>
      </c>
      <c r="E52" s="10">
        <v>32</v>
      </c>
      <c r="F52" s="10">
        <v>12</v>
      </c>
      <c r="G52" s="10">
        <v>2</v>
      </c>
      <c r="H52" s="10">
        <v>398</v>
      </c>
      <c r="I52" s="2"/>
      <c r="J52" s="2"/>
      <c r="K52" s="2"/>
      <c r="L52" s="2"/>
      <c r="M52" s="2"/>
      <c r="N52" s="2"/>
      <c r="O52" s="2"/>
      <c r="P52" s="2"/>
      <c r="R52" s="34"/>
      <c r="S52" s="7"/>
    </row>
    <row r="53" spans="2:19" ht="19.5" customHeight="1" x14ac:dyDescent="0.25">
      <c r="B53" s="6"/>
      <c r="C53" s="9" t="s">
        <v>22</v>
      </c>
      <c r="D53" s="10">
        <v>74</v>
      </c>
      <c r="E53" s="10">
        <v>7</v>
      </c>
      <c r="F53" s="10">
        <v>10</v>
      </c>
      <c r="G53" s="10">
        <v>8</v>
      </c>
      <c r="H53" s="10">
        <v>99</v>
      </c>
      <c r="I53" s="2"/>
      <c r="J53" s="2"/>
      <c r="K53" s="2"/>
      <c r="L53" s="2"/>
      <c r="M53" s="2"/>
      <c r="N53" s="2"/>
      <c r="O53" s="2"/>
      <c r="P53" s="2"/>
      <c r="R53" s="34"/>
      <c r="S53" s="7"/>
    </row>
    <row r="54" spans="2:19" ht="19.5" customHeight="1" x14ac:dyDescent="0.25">
      <c r="B54" s="6"/>
      <c r="C54" s="9" t="s">
        <v>23</v>
      </c>
      <c r="D54" s="10">
        <v>57</v>
      </c>
      <c r="E54" s="10">
        <v>7</v>
      </c>
      <c r="F54" s="10">
        <v>2</v>
      </c>
      <c r="G54" s="10">
        <v>2</v>
      </c>
      <c r="H54" s="10">
        <v>68</v>
      </c>
      <c r="I54" s="2"/>
      <c r="J54" s="2"/>
      <c r="K54" s="2"/>
      <c r="L54" s="2"/>
      <c r="M54" s="2"/>
      <c r="N54" s="2"/>
      <c r="O54" s="2"/>
      <c r="P54" s="2"/>
      <c r="R54" s="34"/>
      <c r="S54" s="7"/>
    </row>
    <row r="55" spans="2:19" ht="19.5" customHeight="1" x14ac:dyDescent="0.25">
      <c r="B55" s="6"/>
      <c r="C55" s="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34"/>
      <c r="S55" s="7"/>
    </row>
    <row r="56" spans="2:19" ht="19.5" customHeight="1" x14ac:dyDescent="0.25">
      <c r="B56" s="6"/>
      <c r="C56" s="8" t="s">
        <v>10</v>
      </c>
      <c r="D56" s="8" t="s">
        <v>14</v>
      </c>
      <c r="E56" s="8" t="s">
        <v>15</v>
      </c>
      <c r="F56" s="8" t="s">
        <v>16</v>
      </c>
      <c r="G56" s="8" t="s">
        <v>17</v>
      </c>
      <c r="H56" s="8" t="s">
        <v>11</v>
      </c>
      <c r="I56" s="2"/>
      <c r="J56" s="2"/>
      <c r="K56" s="2"/>
      <c r="L56" s="2"/>
      <c r="M56" s="2"/>
      <c r="N56" s="2"/>
      <c r="O56" s="2"/>
      <c r="P56" s="2"/>
      <c r="R56" s="34"/>
      <c r="S56" s="7"/>
    </row>
    <row r="57" spans="2:19" ht="19.5" customHeight="1" x14ac:dyDescent="0.25">
      <c r="B57" s="6"/>
      <c r="C57" s="9" t="s">
        <v>21</v>
      </c>
      <c r="D57" s="12">
        <v>0.72877846790890266</v>
      </c>
      <c r="E57" s="12">
        <v>0.69565217391304346</v>
      </c>
      <c r="F57" s="12">
        <v>0.5</v>
      </c>
      <c r="G57" s="12">
        <v>0.16666666666666666</v>
      </c>
      <c r="H57" s="12">
        <v>0.70442477876106191</v>
      </c>
      <c r="I57" s="14"/>
      <c r="J57" s="2"/>
      <c r="K57" s="2"/>
      <c r="L57" s="2"/>
      <c r="M57" s="2"/>
      <c r="N57" s="2"/>
      <c r="O57" s="2"/>
      <c r="P57" s="2"/>
      <c r="R57" s="34"/>
      <c r="S57" s="7"/>
    </row>
    <row r="58" spans="2:19" ht="23.25" x14ac:dyDescent="0.25">
      <c r="B58" s="6"/>
      <c r="C58" s="9" t="s">
        <v>22</v>
      </c>
      <c r="D58" s="12">
        <v>0.15320910973084886</v>
      </c>
      <c r="E58" s="12">
        <v>0.15217391304347827</v>
      </c>
      <c r="F58" s="12">
        <v>0.41666666666666669</v>
      </c>
      <c r="G58" s="12">
        <v>0.66666666666666663</v>
      </c>
      <c r="H58" s="12">
        <v>0.17522123893805311</v>
      </c>
      <c r="I58" s="14"/>
      <c r="J58" s="2"/>
      <c r="K58" s="2"/>
      <c r="L58" s="2"/>
      <c r="M58" s="2"/>
      <c r="N58" s="2"/>
      <c r="O58" s="2"/>
      <c r="P58" s="2"/>
      <c r="R58" s="34"/>
      <c r="S58" s="7"/>
    </row>
    <row r="59" spans="2:19" ht="19.5" customHeight="1" x14ac:dyDescent="0.25">
      <c r="B59" s="6"/>
      <c r="C59" s="9" t="s">
        <v>23</v>
      </c>
      <c r="D59" s="12">
        <v>0.11801242236024845</v>
      </c>
      <c r="E59" s="12">
        <v>0.15217391304347827</v>
      </c>
      <c r="F59" s="12">
        <v>8.3333333333333329E-2</v>
      </c>
      <c r="G59" s="12">
        <v>0.16666666666666666</v>
      </c>
      <c r="H59" s="12">
        <v>0.12035398230088495</v>
      </c>
      <c r="I59" s="14"/>
      <c r="J59" s="2"/>
      <c r="K59" s="2"/>
      <c r="L59" s="2"/>
      <c r="M59" s="2"/>
      <c r="N59" s="2"/>
      <c r="O59" s="2"/>
      <c r="P59" s="2"/>
      <c r="R59" s="34"/>
      <c r="S59" s="7"/>
    </row>
    <row r="60" spans="2:19" ht="78.75" customHeight="1" x14ac:dyDescent="0.25">
      <c r="B60" s="6"/>
      <c r="C60" s="6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34"/>
      <c r="S60" s="7"/>
    </row>
    <row r="61" spans="2:19" ht="23.25" x14ac:dyDescent="0.25">
      <c r="C61" s="74" t="s">
        <v>24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R61" s="34"/>
      <c r="S61" s="7"/>
    </row>
    <row r="62" spans="2:19" x14ac:dyDescent="0.25">
      <c r="R62" s="34"/>
      <c r="S62" s="7"/>
    </row>
    <row r="63" spans="2:19" ht="23.25" x14ac:dyDescent="0.25">
      <c r="C63" s="15">
        <v>0</v>
      </c>
      <c r="D63" s="16">
        <v>0.83632734530938124</v>
      </c>
      <c r="E63" s="17"/>
      <c r="F63" s="17"/>
      <c r="G63" s="17"/>
      <c r="H63" s="17"/>
      <c r="I63" s="17"/>
      <c r="R63" s="34"/>
      <c r="S63" s="7"/>
    </row>
    <row r="64" spans="2:19" ht="23.25" x14ac:dyDescent="0.25">
      <c r="C64" s="15">
        <v>1</v>
      </c>
      <c r="D64" s="16">
        <v>9.3812375249500993E-2</v>
      </c>
      <c r="E64" s="17"/>
      <c r="F64" s="17"/>
      <c r="G64" s="17"/>
      <c r="H64" s="17"/>
      <c r="I64" s="17"/>
      <c r="R64" s="34"/>
      <c r="S64" s="7"/>
    </row>
    <row r="65" spans="3:19" ht="23.25" x14ac:dyDescent="0.25">
      <c r="C65" s="15">
        <v>2</v>
      </c>
      <c r="D65" s="16">
        <v>4.590818363273453E-2</v>
      </c>
      <c r="E65" s="17"/>
      <c r="F65" s="17"/>
      <c r="G65" s="17"/>
      <c r="H65" s="17"/>
      <c r="I65" s="17"/>
      <c r="R65" s="34"/>
      <c r="S65" s="7"/>
    </row>
    <row r="66" spans="3:19" ht="23.25" x14ac:dyDescent="0.25">
      <c r="C66" s="15">
        <v>3</v>
      </c>
      <c r="D66" s="16">
        <v>0</v>
      </c>
      <c r="E66" s="17"/>
      <c r="F66" s="17"/>
      <c r="G66" s="17"/>
      <c r="H66" s="17"/>
      <c r="I66" s="17"/>
      <c r="R66" s="34"/>
      <c r="S66" s="7"/>
    </row>
    <row r="67" spans="3:19" ht="23.25" x14ac:dyDescent="0.25">
      <c r="C67" s="15">
        <v>4</v>
      </c>
      <c r="D67" s="16">
        <v>0</v>
      </c>
      <c r="E67" s="17"/>
      <c r="F67" s="17"/>
      <c r="G67" s="17"/>
      <c r="H67" s="17"/>
      <c r="I67" s="17"/>
      <c r="R67" s="34"/>
      <c r="S67" s="7"/>
    </row>
    <row r="68" spans="3:19" ht="23.25" x14ac:dyDescent="0.25">
      <c r="C68" s="15">
        <v>5</v>
      </c>
      <c r="D68" s="16">
        <v>0</v>
      </c>
      <c r="E68" s="17"/>
      <c r="F68" s="17"/>
      <c r="G68" s="17"/>
      <c r="H68" s="17"/>
      <c r="I68" s="17"/>
      <c r="R68" s="34"/>
      <c r="S68" s="7"/>
    </row>
    <row r="69" spans="3:19" ht="23.25" x14ac:dyDescent="0.25">
      <c r="C69" s="15">
        <v>6</v>
      </c>
      <c r="D69" s="16">
        <v>0</v>
      </c>
      <c r="E69" s="18"/>
      <c r="F69" s="18"/>
      <c r="G69" s="18"/>
      <c r="H69" s="18"/>
      <c r="I69" s="18"/>
      <c r="R69" s="34"/>
      <c r="S69" s="7"/>
    </row>
    <row r="70" spans="3:19" x14ac:dyDescent="0.25">
      <c r="R70" s="34"/>
      <c r="S70" s="7"/>
    </row>
    <row r="71" spans="3:19" x14ac:dyDescent="0.25">
      <c r="R71" s="34"/>
      <c r="S71" s="7"/>
    </row>
    <row r="72" spans="3:19" x14ac:dyDescent="0.25">
      <c r="R72" s="34"/>
      <c r="S72" s="7"/>
    </row>
    <row r="73" spans="3:19" x14ac:dyDescent="0.25">
      <c r="R73" s="34"/>
      <c r="S73" s="7"/>
    </row>
    <row r="74" spans="3:19" x14ac:dyDescent="0.25">
      <c r="R74" s="34"/>
      <c r="S74" s="7"/>
    </row>
    <row r="75" spans="3:19" x14ac:dyDescent="0.25">
      <c r="R75" s="34"/>
      <c r="S75" s="7"/>
    </row>
    <row r="76" spans="3:19" ht="34.5" customHeight="1" x14ac:dyDescent="0.25">
      <c r="C76" s="71" t="s">
        <v>25</v>
      </c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R76" s="34"/>
      <c r="S76" s="7"/>
    </row>
    <row r="77" spans="3:19" x14ac:dyDescent="0.25">
      <c r="R77" s="34"/>
      <c r="S77" s="7"/>
    </row>
    <row r="78" spans="3:19" ht="23.25" x14ac:dyDescent="0.25">
      <c r="C78" s="74" t="s">
        <v>26</v>
      </c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R78" s="34"/>
      <c r="S78" s="7"/>
    </row>
    <row r="79" spans="3:19" x14ac:dyDescent="0.25">
      <c r="R79" s="34"/>
      <c r="S79" s="7"/>
    </row>
    <row r="80" spans="3:19" ht="21" x14ac:dyDescent="0.25">
      <c r="C80" s="15" t="s">
        <v>27</v>
      </c>
      <c r="D80" s="12">
        <v>0.42654867256637169</v>
      </c>
      <c r="R80" s="34"/>
      <c r="S80" s="7"/>
    </row>
    <row r="81" spans="3:19" ht="23.25" x14ac:dyDescent="0.25">
      <c r="C81" s="18"/>
      <c r="D81" s="19"/>
      <c r="R81" s="34"/>
      <c r="S81" s="7"/>
    </row>
    <row r="82" spans="3:19" ht="23.25" x14ac:dyDescent="0.25">
      <c r="C82" s="44" t="s">
        <v>27</v>
      </c>
      <c r="D82" s="8" t="s">
        <v>89</v>
      </c>
      <c r="E82" s="8" t="s">
        <v>90</v>
      </c>
      <c r="F82" s="8" t="s">
        <v>91</v>
      </c>
      <c r="R82" s="34"/>
      <c r="S82" s="7"/>
    </row>
    <row r="83" spans="3:19" ht="21" x14ac:dyDescent="0.25">
      <c r="C83" s="15" t="s">
        <v>28</v>
      </c>
      <c r="D83" s="12">
        <v>0.14545454545454545</v>
      </c>
      <c r="E83" s="12">
        <v>0.61818181818181817</v>
      </c>
      <c r="F83" s="12">
        <v>0.23636363636363636</v>
      </c>
      <c r="R83" s="34"/>
      <c r="S83" s="7"/>
    </row>
    <row r="84" spans="3:19" ht="21" x14ac:dyDescent="0.25">
      <c r="C84" s="15" t="s">
        <v>29</v>
      </c>
      <c r="D84" s="12">
        <v>0.17647058823529413</v>
      </c>
      <c r="E84" s="12">
        <v>0.55780933062880322</v>
      </c>
      <c r="F84" s="12">
        <v>0.26572008113590262</v>
      </c>
      <c r="R84" s="34"/>
      <c r="S84" s="7"/>
    </row>
    <row r="85" spans="3:19" ht="21" x14ac:dyDescent="0.25">
      <c r="C85" s="15" t="s">
        <v>30</v>
      </c>
      <c r="D85" s="12">
        <v>0.30909090909090908</v>
      </c>
      <c r="E85" s="12">
        <v>0.59393939393939399</v>
      </c>
      <c r="F85" s="12">
        <v>9.696969696969697E-2</v>
      </c>
      <c r="R85" s="34"/>
      <c r="S85" s="7"/>
    </row>
    <row r="86" spans="3:19" ht="21" x14ac:dyDescent="0.25">
      <c r="C86" s="15" t="s">
        <v>31</v>
      </c>
      <c r="D86" s="12">
        <v>0.20967741935483872</v>
      </c>
      <c r="E86" s="12">
        <v>0.64717741935483875</v>
      </c>
      <c r="F86" s="12">
        <v>0.14314516129032259</v>
      </c>
      <c r="R86" s="34"/>
      <c r="S86" s="7"/>
    </row>
    <row r="87" spans="3:19" ht="41.25" customHeight="1" x14ac:dyDescent="0.25">
      <c r="R87" s="34"/>
      <c r="S87" s="7"/>
    </row>
    <row r="88" spans="3:19" ht="21" x14ac:dyDescent="0.25">
      <c r="C88" s="15" t="s">
        <v>92</v>
      </c>
      <c r="D88" s="12">
        <v>1.5929203539823009E-2</v>
      </c>
      <c r="R88" s="34"/>
      <c r="S88" s="7"/>
    </row>
    <row r="89" spans="3:19" x14ac:dyDescent="0.25">
      <c r="R89" s="34"/>
      <c r="S89" s="7"/>
    </row>
    <row r="90" spans="3:19" ht="23.25" x14ac:dyDescent="0.25">
      <c r="C90" s="44" t="s">
        <v>92</v>
      </c>
      <c r="D90" s="8" t="s">
        <v>89</v>
      </c>
      <c r="E90" s="8" t="s">
        <v>90</v>
      </c>
      <c r="F90" s="8" t="s">
        <v>91</v>
      </c>
      <c r="R90" s="34"/>
      <c r="S90" s="7"/>
    </row>
    <row r="91" spans="3:19" ht="21" x14ac:dyDescent="0.25">
      <c r="C91" s="15" t="s">
        <v>28</v>
      </c>
      <c r="D91" s="12">
        <v>8.8435374149659865E-2</v>
      </c>
      <c r="E91" s="12">
        <v>0.52380952380952384</v>
      </c>
      <c r="F91" s="12">
        <v>0.38775510204081631</v>
      </c>
      <c r="R91" s="34"/>
      <c r="S91" s="7"/>
    </row>
    <row r="92" spans="3:19" ht="21" x14ac:dyDescent="0.25">
      <c r="C92" s="15" t="s">
        <v>29</v>
      </c>
      <c r="D92" s="12">
        <v>0.20408163265306123</v>
      </c>
      <c r="E92" s="12">
        <v>0.40136054421768708</v>
      </c>
      <c r="F92" s="12">
        <v>0.39455782312925169</v>
      </c>
      <c r="R92" s="34"/>
      <c r="S92" s="7"/>
    </row>
    <row r="93" spans="3:19" ht="21" x14ac:dyDescent="0.25">
      <c r="C93" s="15" t="s">
        <v>30</v>
      </c>
      <c r="D93" s="12">
        <v>0.16216216216216217</v>
      </c>
      <c r="E93" s="12">
        <v>0.5067567567567568</v>
      </c>
      <c r="F93" s="12">
        <v>0.33108108108108109</v>
      </c>
      <c r="R93" s="34"/>
      <c r="S93" s="7"/>
    </row>
    <row r="94" spans="3:19" ht="21" x14ac:dyDescent="0.25">
      <c r="C94" s="15" t="s">
        <v>31</v>
      </c>
      <c r="D94" s="12">
        <v>0.12925170068027211</v>
      </c>
      <c r="E94" s="12">
        <v>0.46938775510204084</v>
      </c>
      <c r="F94" s="12">
        <v>0.40136054421768708</v>
      </c>
      <c r="R94" s="34"/>
      <c r="S94" s="7"/>
    </row>
    <row r="95" spans="3:19" ht="27" customHeight="1" x14ac:dyDescent="0.25">
      <c r="R95" s="34"/>
      <c r="S95" s="7"/>
    </row>
    <row r="96" spans="3:19" ht="23.25" x14ac:dyDescent="0.25">
      <c r="C96" s="74" t="s">
        <v>32</v>
      </c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R96" s="34"/>
      <c r="S96" s="7"/>
    </row>
    <row r="97" spans="2:19" ht="17.25" customHeight="1" x14ac:dyDescent="0.25">
      <c r="R97" s="34"/>
      <c r="S97" s="7"/>
    </row>
    <row r="98" spans="2:19" ht="23.25" x14ac:dyDescent="0.25">
      <c r="B98" s="20" t="s">
        <v>6</v>
      </c>
      <c r="C98" s="75" t="s">
        <v>33</v>
      </c>
      <c r="D98" s="75"/>
      <c r="E98" s="75"/>
      <c r="F98" s="75"/>
      <c r="G98" s="75"/>
      <c r="H98" s="75"/>
      <c r="I98" s="75"/>
      <c r="J98" s="22">
        <v>1</v>
      </c>
      <c r="K98" s="22">
        <v>2</v>
      </c>
      <c r="L98" s="22">
        <v>3</v>
      </c>
      <c r="M98" s="22">
        <v>4</v>
      </c>
      <c r="N98" s="22">
        <v>5</v>
      </c>
      <c r="O98" s="22" t="s">
        <v>34</v>
      </c>
      <c r="R98" s="34"/>
      <c r="S98" s="7"/>
    </row>
    <row r="99" spans="2:19" ht="18.75" x14ac:dyDescent="0.25">
      <c r="B99" s="5">
        <v>1</v>
      </c>
      <c r="C99" s="77" t="s">
        <v>93</v>
      </c>
      <c r="D99" s="77"/>
      <c r="E99" s="77"/>
      <c r="F99" s="77"/>
      <c r="G99" s="77"/>
      <c r="H99" s="77"/>
      <c r="I99" s="77"/>
      <c r="J99" s="12">
        <v>9.3676814988290398E-3</v>
      </c>
      <c r="K99" s="12">
        <v>9.3676814988290398E-3</v>
      </c>
      <c r="L99" s="12">
        <v>8.4309133489461355E-2</v>
      </c>
      <c r="M99" s="12">
        <v>0.58079625292740045</v>
      </c>
      <c r="N99" s="12">
        <v>0.31615925058548011</v>
      </c>
      <c r="O99" s="23">
        <v>4.1850117096018735</v>
      </c>
      <c r="R99" s="34"/>
      <c r="S99" s="7"/>
    </row>
    <row r="100" spans="2:19" ht="18.75" x14ac:dyDescent="0.25">
      <c r="B100" s="5">
        <v>2</v>
      </c>
      <c r="C100" s="77" t="s">
        <v>94</v>
      </c>
      <c r="D100" s="77"/>
      <c r="E100" s="77"/>
      <c r="F100" s="77"/>
      <c r="G100" s="77"/>
      <c r="H100" s="77"/>
      <c r="I100" s="77"/>
      <c r="J100" s="12">
        <v>4.6838407494145199E-3</v>
      </c>
      <c r="K100" s="12">
        <v>1.405152224824356E-2</v>
      </c>
      <c r="L100" s="12">
        <v>0.10070257611241218</v>
      </c>
      <c r="M100" s="12">
        <v>0.52224824355971899</v>
      </c>
      <c r="N100" s="12">
        <v>0.35831381733021078</v>
      </c>
      <c r="O100" s="23">
        <v>4.2154566744730682</v>
      </c>
      <c r="R100" s="34"/>
      <c r="S100" s="7"/>
    </row>
    <row r="101" spans="2:19" ht="18.75" x14ac:dyDescent="0.25">
      <c r="B101" s="5">
        <v>3</v>
      </c>
      <c r="C101" s="77" t="s">
        <v>95</v>
      </c>
      <c r="D101" s="77"/>
      <c r="E101" s="77"/>
      <c r="F101" s="77"/>
      <c r="G101" s="77"/>
      <c r="H101" s="77"/>
      <c r="I101" s="77"/>
      <c r="J101" s="12">
        <v>2.34192037470726E-3</v>
      </c>
      <c r="K101" s="12">
        <v>1.873536299765808E-2</v>
      </c>
      <c r="L101" s="12">
        <v>0.1053864168618267</v>
      </c>
      <c r="M101" s="12">
        <v>0.62997658079625296</v>
      </c>
      <c r="N101" s="12">
        <v>0.24355971896955503</v>
      </c>
      <c r="O101" s="23">
        <v>4.0936768149882905</v>
      </c>
      <c r="R101" s="34"/>
      <c r="S101" s="7"/>
    </row>
    <row r="102" spans="2:19" ht="30.75" customHeight="1" x14ac:dyDescent="0.25">
      <c r="B102" s="5">
        <v>4</v>
      </c>
      <c r="C102" s="77" t="s">
        <v>96</v>
      </c>
      <c r="D102" s="77"/>
      <c r="E102" s="77"/>
      <c r="F102" s="77"/>
      <c r="G102" s="77"/>
      <c r="H102" s="77"/>
      <c r="I102" s="77"/>
      <c r="J102" s="12">
        <v>2.8103044496487119E-2</v>
      </c>
      <c r="K102" s="12">
        <v>6.7915690866510545E-2</v>
      </c>
      <c r="L102" s="12">
        <v>0.15690866510538642</v>
      </c>
      <c r="M102" s="12">
        <v>0.52459016393442626</v>
      </c>
      <c r="N102" s="12">
        <v>0.22248243559718969</v>
      </c>
      <c r="O102" s="23">
        <v>3.8454332552693207</v>
      </c>
      <c r="R102" s="34"/>
      <c r="S102" s="7"/>
    </row>
    <row r="103" spans="2:19" ht="18.75" x14ac:dyDescent="0.25">
      <c r="B103" s="5">
        <v>5</v>
      </c>
      <c r="C103" s="77" t="s">
        <v>97</v>
      </c>
      <c r="D103" s="77"/>
      <c r="E103" s="77"/>
      <c r="F103" s="77"/>
      <c r="G103" s="77"/>
      <c r="H103" s="77"/>
      <c r="I103" s="77"/>
      <c r="J103" s="12">
        <v>9.3676814988290398E-3</v>
      </c>
      <c r="K103" s="12">
        <v>7.0257611241217799E-3</v>
      </c>
      <c r="L103" s="12">
        <v>5.3864168618266976E-2</v>
      </c>
      <c r="M103" s="12">
        <v>0.46135831381733022</v>
      </c>
      <c r="N103" s="12">
        <v>0.46838407494145201</v>
      </c>
      <c r="O103" s="23">
        <v>4.3723653395784545</v>
      </c>
      <c r="R103" s="34"/>
      <c r="S103" s="7"/>
    </row>
    <row r="104" spans="2:19" ht="28.5" customHeight="1" x14ac:dyDescent="0.25">
      <c r="B104" s="5">
        <v>6</v>
      </c>
      <c r="C104" s="77" t="s">
        <v>98</v>
      </c>
      <c r="D104" s="77"/>
      <c r="E104" s="77"/>
      <c r="F104" s="77"/>
      <c r="G104" s="77"/>
      <c r="H104" s="77"/>
      <c r="I104" s="77"/>
      <c r="J104" s="12">
        <v>7.0257611241217799E-3</v>
      </c>
      <c r="K104" s="12">
        <v>1.6393442622950821E-2</v>
      </c>
      <c r="L104" s="12">
        <v>3.7470725995316159E-2</v>
      </c>
      <c r="M104" s="12">
        <v>0.38641686182669788</v>
      </c>
      <c r="N104" s="12">
        <v>0.5526932084309133</v>
      </c>
      <c r="O104" s="23">
        <v>4.4613583138173301</v>
      </c>
      <c r="R104" s="34"/>
      <c r="S104" s="7"/>
    </row>
    <row r="105" spans="2:19" ht="18.75" x14ac:dyDescent="0.25">
      <c r="B105" s="5">
        <v>7</v>
      </c>
      <c r="C105" s="77" t="s">
        <v>99</v>
      </c>
      <c r="D105" s="77"/>
      <c r="E105" s="77"/>
      <c r="F105" s="77"/>
      <c r="G105" s="77"/>
      <c r="H105" s="77"/>
      <c r="I105" s="77"/>
      <c r="J105" s="12">
        <v>4.6838407494145199E-3</v>
      </c>
      <c r="K105" s="12">
        <v>4.6838407494145199E-3</v>
      </c>
      <c r="L105" s="12">
        <v>4.9180327868852458E-2</v>
      </c>
      <c r="M105" s="12">
        <v>0.46135831381733022</v>
      </c>
      <c r="N105" s="12">
        <v>0.48009367681498827</v>
      </c>
      <c r="O105" s="23">
        <v>4.4074941451990632</v>
      </c>
      <c r="R105" s="34"/>
      <c r="S105" s="7"/>
    </row>
    <row r="106" spans="2:19" ht="18.75" x14ac:dyDescent="0.25">
      <c r="B106" s="5">
        <v>8</v>
      </c>
      <c r="C106" s="77" t="s">
        <v>100</v>
      </c>
      <c r="D106" s="77"/>
      <c r="E106" s="77"/>
      <c r="F106" s="77"/>
      <c r="G106" s="77"/>
      <c r="H106" s="77"/>
      <c r="I106" s="77"/>
      <c r="J106" s="12">
        <v>2.34192037470726E-3</v>
      </c>
      <c r="K106" s="12">
        <v>3.5128805620608897E-2</v>
      </c>
      <c r="L106" s="12">
        <v>8.4309133489461355E-2</v>
      </c>
      <c r="M106" s="12">
        <v>0.50117096018735363</v>
      </c>
      <c r="N106" s="12">
        <v>0.37704918032786883</v>
      </c>
      <c r="O106" s="23">
        <v>4.2154566744730682</v>
      </c>
      <c r="R106" s="34"/>
      <c r="S106" s="7"/>
    </row>
    <row r="107" spans="2:19" ht="18.75" x14ac:dyDescent="0.25">
      <c r="B107" s="5">
        <v>9</v>
      </c>
      <c r="C107" s="77" t="s">
        <v>101</v>
      </c>
      <c r="D107" s="77"/>
      <c r="E107" s="77"/>
      <c r="F107" s="77"/>
      <c r="G107" s="77"/>
      <c r="H107" s="77"/>
      <c r="I107" s="77"/>
      <c r="J107" s="12">
        <v>7.0257611241217799E-3</v>
      </c>
      <c r="K107" s="12">
        <v>7.0257611241217799E-3</v>
      </c>
      <c r="L107" s="12">
        <v>3.5128805620608897E-2</v>
      </c>
      <c r="M107" s="12">
        <v>0.53629976580796257</v>
      </c>
      <c r="N107" s="12">
        <v>0.41451990632318503</v>
      </c>
      <c r="O107" s="23">
        <v>4.3442622950819674</v>
      </c>
      <c r="R107" s="34"/>
      <c r="S107" s="7"/>
    </row>
    <row r="108" spans="2:19" ht="18.75" x14ac:dyDescent="0.25">
      <c r="B108" s="5">
        <v>10</v>
      </c>
      <c r="C108" s="77" t="s">
        <v>102</v>
      </c>
      <c r="D108" s="77"/>
      <c r="E108" s="77"/>
      <c r="F108" s="77"/>
      <c r="G108" s="77"/>
      <c r="H108" s="77"/>
      <c r="I108" s="77"/>
      <c r="J108" s="12">
        <v>7.0257611241217799E-3</v>
      </c>
      <c r="K108" s="12">
        <v>2.1077283372365339E-2</v>
      </c>
      <c r="L108" s="12">
        <v>6.323185011709602E-2</v>
      </c>
      <c r="M108" s="12">
        <v>0.53629976580796257</v>
      </c>
      <c r="N108" s="12">
        <v>0.37236533957845436</v>
      </c>
      <c r="O108" s="23">
        <v>4.2459016393442619</v>
      </c>
      <c r="R108" s="34"/>
      <c r="S108" s="7"/>
    </row>
    <row r="109" spans="2:19" ht="18.75" x14ac:dyDescent="0.25">
      <c r="B109" s="5">
        <v>11</v>
      </c>
      <c r="C109" s="77" t="s">
        <v>103</v>
      </c>
      <c r="D109" s="77"/>
      <c r="E109" s="77"/>
      <c r="F109" s="77"/>
      <c r="G109" s="77"/>
      <c r="H109" s="77"/>
      <c r="I109" s="77"/>
      <c r="J109" s="12">
        <v>4.6838407494145199E-3</v>
      </c>
      <c r="K109" s="12">
        <v>1.6393442622950821E-2</v>
      </c>
      <c r="L109" s="12">
        <v>3.5128805620608897E-2</v>
      </c>
      <c r="M109" s="12">
        <v>0.45199063231850117</v>
      </c>
      <c r="N109" s="12">
        <v>0.28805620608899296</v>
      </c>
      <c r="O109" s="23">
        <v>3.3911007025761126</v>
      </c>
      <c r="R109" s="34"/>
      <c r="S109" s="7"/>
    </row>
    <row r="110" spans="2:19" ht="18.75" x14ac:dyDescent="0.25">
      <c r="B110" s="5">
        <v>12</v>
      </c>
      <c r="C110" s="77" t="s">
        <v>104</v>
      </c>
      <c r="D110" s="77"/>
      <c r="E110" s="77"/>
      <c r="F110" s="77"/>
      <c r="G110" s="77"/>
      <c r="H110" s="77"/>
      <c r="I110" s="77"/>
      <c r="J110" s="12">
        <v>4.6838407494145199E-3</v>
      </c>
      <c r="K110" s="12">
        <v>7.0257611241217799E-3</v>
      </c>
      <c r="L110" s="12">
        <v>3.0444964871194378E-2</v>
      </c>
      <c r="M110" s="12">
        <v>0.45199063231850117</v>
      </c>
      <c r="N110" s="12">
        <v>0.30210772833723654</v>
      </c>
      <c r="O110" s="23">
        <v>3.4285714285714284</v>
      </c>
      <c r="R110" s="34"/>
      <c r="S110" s="7"/>
    </row>
    <row r="111" spans="2:19" ht="18.75" x14ac:dyDescent="0.25">
      <c r="B111" s="5">
        <v>13</v>
      </c>
      <c r="C111" s="77" t="s">
        <v>105</v>
      </c>
      <c r="D111" s="77"/>
      <c r="E111" s="77"/>
      <c r="F111" s="77"/>
      <c r="G111" s="77"/>
      <c r="H111" s="77"/>
      <c r="I111" s="77"/>
      <c r="J111" s="12">
        <v>4.6838407494145199E-3</v>
      </c>
      <c r="K111" s="12">
        <v>1.405152224824356E-2</v>
      </c>
      <c r="L111" s="12">
        <v>5.1522248243559721E-2</v>
      </c>
      <c r="M111" s="12">
        <v>0.50117096018735363</v>
      </c>
      <c r="N111" s="12">
        <v>0.22482435597189696</v>
      </c>
      <c r="O111" s="23">
        <v>3.3161592505854802</v>
      </c>
      <c r="R111" s="34"/>
      <c r="S111" s="7"/>
    </row>
    <row r="112" spans="2:19" ht="18.75" x14ac:dyDescent="0.25">
      <c r="B112" s="5">
        <v>14</v>
      </c>
      <c r="C112" s="77" t="s">
        <v>106</v>
      </c>
      <c r="D112" s="77"/>
      <c r="E112" s="77"/>
      <c r="F112" s="77"/>
      <c r="G112" s="77"/>
      <c r="H112" s="77"/>
      <c r="I112" s="77"/>
      <c r="J112" s="12">
        <v>1.1709601873536301E-2</v>
      </c>
      <c r="K112" s="12">
        <v>7.0257611241217799E-3</v>
      </c>
      <c r="L112" s="12">
        <v>2.576112412177986E-2</v>
      </c>
      <c r="M112" s="12">
        <v>0.38641686182669788</v>
      </c>
      <c r="N112" s="12">
        <v>0.36533957845433257</v>
      </c>
      <c r="O112" s="23">
        <v>3.4754098360655736</v>
      </c>
      <c r="R112" s="34"/>
      <c r="S112" s="7"/>
    </row>
    <row r="113" spans="2:19" ht="18.75" x14ac:dyDescent="0.25">
      <c r="B113" s="5">
        <v>15</v>
      </c>
      <c r="C113" s="77" t="s">
        <v>107</v>
      </c>
      <c r="D113" s="77"/>
      <c r="E113" s="77"/>
      <c r="F113" s="77"/>
      <c r="G113" s="77"/>
      <c r="H113" s="77"/>
      <c r="I113" s="77"/>
      <c r="J113" s="12">
        <v>7.0257611241217799E-3</v>
      </c>
      <c r="K113" s="12">
        <v>9.3676814988290398E-3</v>
      </c>
      <c r="L113" s="12">
        <v>2.1077283372365339E-2</v>
      </c>
      <c r="M113" s="12">
        <v>0.34894613583138173</v>
      </c>
      <c r="N113" s="12">
        <v>0.4098360655737705</v>
      </c>
      <c r="O113" s="23">
        <v>3.5339578454332554</v>
      </c>
      <c r="R113" s="34"/>
      <c r="S113" s="7"/>
    </row>
    <row r="114" spans="2:19" ht="18.75" x14ac:dyDescent="0.25">
      <c r="B114" s="5">
        <v>16</v>
      </c>
      <c r="C114" s="77" t="s">
        <v>108</v>
      </c>
      <c r="D114" s="77"/>
      <c r="E114" s="77"/>
      <c r="F114" s="77"/>
      <c r="G114" s="77"/>
      <c r="H114" s="77"/>
      <c r="I114" s="77"/>
      <c r="J114" s="12">
        <v>0</v>
      </c>
      <c r="K114" s="12">
        <v>7.0257611241217799E-3</v>
      </c>
      <c r="L114" s="12">
        <v>1.1709601873536301E-2</v>
      </c>
      <c r="M114" s="12">
        <v>0.34192037470725994</v>
      </c>
      <c r="N114" s="12">
        <v>0.43559718969555034</v>
      </c>
      <c r="O114" s="23">
        <v>3.5948477751756442</v>
      </c>
      <c r="R114" s="34"/>
      <c r="S114" s="7"/>
    </row>
    <row r="115" spans="2:19" x14ac:dyDescent="0.25">
      <c r="R115" s="34"/>
      <c r="S115" s="7"/>
    </row>
    <row r="116" spans="2:19" x14ac:dyDescent="0.25">
      <c r="R116" s="34"/>
      <c r="S116" s="7"/>
    </row>
    <row r="117" spans="2:19" x14ac:dyDescent="0.25">
      <c r="R117" s="34"/>
      <c r="S117" s="7"/>
    </row>
    <row r="118" spans="2:19" x14ac:dyDescent="0.25">
      <c r="R118" s="34"/>
      <c r="S118" s="7"/>
    </row>
    <row r="119" spans="2:19" x14ac:dyDescent="0.25">
      <c r="R119" s="34"/>
      <c r="S119" s="7"/>
    </row>
    <row r="120" spans="2:19" x14ac:dyDescent="0.25">
      <c r="R120" s="34"/>
      <c r="S120" s="7"/>
    </row>
    <row r="121" spans="2:19" x14ac:dyDescent="0.25">
      <c r="R121" s="34"/>
      <c r="S121" s="7"/>
    </row>
    <row r="122" spans="2:19" x14ac:dyDescent="0.25">
      <c r="R122" s="34"/>
      <c r="S122" s="7"/>
    </row>
    <row r="123" spans="2:19" x14ac:dyDescent="0.25">
      <c r="R123" s="34"/>
      <c r="S123" s="7"/>
    </row>
    <row r="124" spans="2:19" x14ac:dyDescent="0.25">
      <c r="R124" s="34"/>
      <c r="S124" s="7"/>
    </row>
    <row r="125" spans="2:19" x14ac:dyDescent="0.25">
      <c r="R125" s="34"/>
      <c r="S125" s="7"/>
    </row>
    <row r="126" spans="2:19" x14ac:dyDescent="0.25">
      <c r="R126" s="34"/>
      <c r="S126" s="7"/>
    </row>
    <row r="127" spans="2:19" x14ac:dyDescent="0.25">
      <c r="R127" s="34"/>
      <c r="S127" s="7"/>
    </row>
    <row r="128" spans="2:19" x14ac:dyDescent="0.25">
      <c r="R128" s="34"/>
      <c r="S128" s="7"/>
    </row>
    <row r="129" spans="2:19" x14ac:dyDescent="0.25">
      <c r="R129" s="34"/>
      <c r="S129" s="7"/>
    </row>
    <row r="130" spans="2:19" ht="27.75" customHeight="1" x14ac:dyDescent="0.25">
      <c r="R130" s="34"/>
      <c r="S130" s="7"/>
    </row>
    <row r="131" spans="2:19" ht="14.25" customHeight="1" x14ac:dyDescent="0.25">
      <c r="R131" s="34"/>
      <c r="S131" s="7"/>
    </row>
    <row r="132" spans="2:19" ht="23.25" x14ac:dyDescent="0.25">
      <c r="B132" s="20" t="s">
        <v>6</v>
      </c>
      <c r="C132" s="75" t="s">
        <v>109</v>
      </c>
      <c r="D132" s="75"/>
      <c r="E132" s="75"/>
      <c r="F132" s="75"/>
      <c r="G132" s="75"/>
      <c r="H132" s="75"/>
      <c r="I132" s="75"/>
      <c r="J132" s="22">
        <v>1</v>
      </c>
      <c r="K132" s="22">
        <v>2</v>
      </c>
      <c r="L132" s="22">
        <v>3</v>
      </c>
      <c r="M132" s="22">
        <v>4</v>
      </c>
      <c r="N132" s="22">
        <v>5</v>
      </c>
      <c r="O132" s="22" t="s">
        <v>34</v>
      </c>
      <c r="R132" s="34"/>
      <c r="S132" s="7"/>
    </row>
    <row r="133" spans="2:19" ht="17.25" customHeight="1" x14ac:dyDescent="0.3">
      <c r="B133" s="5">
        <v>1</v>
      </c>
      <c r="C133" s="76" t="s">
        <v>110</v>
      </c>
      <c r="D133" s="76"/>
      <c r="E133" s="76"/>
      <c r="F133" s="76"/>
      <c r="G133" s="76"/>
      <c r="H133" s="76"/>
      <c r="I133" s="76"/>
      <c r="J133" s="12">
        <v>0</v>
      </c>
      <c r="K133" s="12">
        <v>1.4084507042253521E-2</v>
      </c>
      <c r="L133" s="12">
        <v>0.16901408450704225</v>
      </c>
      <c r="M133" s="12">
        <v>0.54929577464788737</v>
      </c>
      <c r="N133" s="12">
        <v>0.26760563380281688</v>
      </c>
      <c r="O133" s="45">
        <v>4.070422535211268</v>
      </c>
      <c r="R133" s="34"/>
      <c r="S133" s="7"/>
    </row>
    <row r="134" spans="2:19" ht="17.25" customHeight="1" x14ac:dyDescent="0.3">
      <c r="B134" s="5">
        <v>2</v>
      </c>
      <c r="C134" s="76" t="s">
        <v>111</v>
      </c>
      <c r="D134" s="76"/>
      <c r="E134" s="76"/>
      <c r="F134" s="76"/>
      <c r="G134" s="76"/>
      <c r="H134" s="76"/>
      <c r="I134" s="76"/>
      <c r="J134" s="12">
        <v>1.4084507042253521E-2</v>
      </c>
      <c r="K134" s="12">
        <v>1.4084507042253521E-2</v>
      </c>
      <c r="L134" s="12">
        <v>0.15492957746478872</v>
      </c>
      <c r="M134" s="12">
        <v>0.53521126760563376</v>
      </c>
      <c r="N134" s="12">
        <v>0.28169014084507044</v>
      </c>
      <c r="O134" s="45">
        <v>4.056338028169014</v>
      </c>
      <c r="R134" s="34"/>
      <c r="S134" s="7"/>
    </row>
    <row r="135" spans="2:19" ht="17.25" customHeight="1" x14ac:dyDescent="0.3">
      <c r="B135" s="5">
        <v>3</v>
      </c>
      <c r="C135" s="76" t="s">
        <v>112</v>
      </c>
      <c r="D135" s="76"/>
      <c r="E135" s="76"/>
      <c r="F135" s="76"/>
      <c r="G135" s="76"/>
      <c r="H135" s="76"/>
      <c r="I135" s="76"/>
      <c r="J135" s="12">
        <v>0</v>
      </c>
      <c r="K135" s="12">
        <v>2.8169014084507043E-2</v>
      </c>
      <c r="L135" s="12">
        <v>0.15492957746478872</v>
      </c>
      <c r="M135" s="12">
        <v>0.60563380281690138</v>
      </c>
      <c r="N135" s="12">
        <v>0.21126760563380281</v>
      </c>
      <c r="O135" s="45">
        <v>4</v>
      </c>
      <c r="R135" s="34"/>
      <c r="S135" s="7"/>
    </row>
    <row r="136" spans="2:19" ht="17.25" customHeight="1" x14ac:dyDescent="0.3">
      <c r="B136" s="5">
        <v>4</v>
      </c>
      <c r="C136" s="76" t="s">
        <v>113</v>
      </c>
      <c r="D136" s="76"/>
      <c r="E136" s="76"/>
      <c r="F136" s="76"/>
      <c r="G136" s="76"/>
      <c r="H136" s="76"/>
      <c r="I136" s="76"/>
      <c r="J136" s="12">
        <v>0</v>
      </c>
      <c r="K136" s="12">
        <v>0</v>
      </c>
      <c r="L136" s="12">
        <v>4.2253521126760563E-2</v>
      </c>
      <c r="M136" s="12">
        <v>0.45070422535211269</v>
      </c>
      <c r="N136" s="12">
        <v>0.50704225352112675</v>
      </c>
      <c r="O136" s="45">
        <v>4.464788732394366</v>
      </c>
      <c r="R136" s="34"/>
      <c r="S136" s="7"/>
    </row>
    <row r="137" spans="2:19" ht="17.25" customHeight="1" x14ac:dyDescent="0.3">
      <c r="B137" s="5">
        <v>5</v>
      </c>
      <c r="C137" s="76" t="s">
        <v>114</v>
      </c>
      <c r="D137" s="76"/>
      <c r="E137" s="76"/>
      <c r="F137" s="76"/>
      <c r="G137" s="76"/>
      <c r="H137" s="76"/>
      <c r="I137" s="76"/>
      <c r="J137" s="12">
        <v>0</v>
      </c>
      <c r="K137" s="12">
        <v>1.4084507042253521E-2</v>
      </c>
      <c r="L137" s="12">
        <v>9.8591549295774641E-2</v>
      </c>
      <c r="M137" s="12">
        <v>0.54929577464788737</v>
      </c>
      <c r="N137" s="12">
        <v>0.3380281690140845</v>
      </c>
      <c r="O137" s="45">
        <v>4.211267605633803</v>
      </c>
      <c r="R137" s="34"/>
      <c r="S137" s="7"/>
    </row>
    <row r="138" spans="2:19" ht="17.25" customHeight="1" x14ac:dyDescent="0.3">
      <c r="B138" s="5">
        <v>6</v>
      </c>
      <c r="C138" s="76" t="s">
        <v>115</v>
      </c>
      <c r="D138" s="76"/>
      <c r="E138" s="76"/>
      <c r="F138" s="76"/>
      <c r="G138" s="76"/>
      <c r="H138" s="76"/>
      <c r="I138" s="76"/>
      <c r="J138" s="12">
        <v>0</v>
      </c>
      <c r="K138" s="12">
        <v>0</v>
      </c>
      <c r="L138" s="12">
        <v>2.8169014084507043E-2</v>
      </c>
      <c r="M138" s="12">
        <v>0.36619718309859156</v>
      </c>
      <c r="N138" s="12">
        <v>0.60563380281690138</v>
      </c>
      <c r="O138" s="45">
        <v>4.577464788732394</v>
      </c>
      <c r="R138" s="34"/>
      <c r="S138" s="7"/>
    </row>
    <row r="139" spans="2:19" ht="17.25" customHeight="1" x14ac:dyDescent="0.3">
      <c r="B139" s="5">
        <v>7</v>
      </c>
      <c r="C139" s="76" t="s">
        <v>116</v>
      </c>
      <c r="D139" s="76"/>
      <c r="E139" s="76"/>
      <c r="F139" s="76"/>
      <c r="G139" s="76"/>
      <c r="H139" s="76"/>
      <c r="I139" s="76"/>
      <c r="J139" s="12">
        <v>0</v>
      </c>
      <c r="K139" s="12">
        <v>0</v>
      </c>
      <c r="L139" s="12">
        <v>5.6338028169014086E-2</v>
      </c>
      <c r="M139" s="12">
        <v>0.39436619718309857</v>
      </c>
      <c r="N139" s="12">
        <v>0.54929577464788737</v>
      </c>
      <c r="O139" s="45">
        <v>4.492957746478873</v>
      </c>
      <c r="R139" s="34"/>
      <c r="S139" s="7"/>
    </row>
    <row r="140" spans="2:19" ht="17.25" customHeight="1" x14ac:dyDescent="0.3">
      <c r="B140" s="5">
        <v>8</v>
      </c>
      <c r="C140" s="76" t="s">
        <v>117</v>
      </c>
      <c r="D140" s="76"/>
      <c r="E140" s="76"/>
      <c r="F140" s="76"/>
      <c r="G140" s="76"/>
      <c r="H140" s="76"/>
      <c r="I140" s="76"/>
      <c r="J140" s="12">
        <v>1.4084507042253521E-2</v>
      </c>
      <c r="K140" s="12">
        <v>0</v>
      </c>
      <c r="L140" s="12">
        <v>0.14084507042253522</v>
      </c>
      <c r="M140" s="12">
        <v>0.52112676056338025</v>
      </c>
      <c r="N140" s="12">
        <v>0.323943661971831</v>
      </c>
      <c r="O140" s="45">
        <v>4.140845070422535</v>
      </c>
      <c r="R140" s="34"/>
      <c r="S140" s="7"/>
    </row>
    <row r="141" spans="2:19" ht="15.75" customHeight="1" x14ac:dyDescent="0.25">
      <c r="C141" s="35"/>
      <c r="D141" s="35"/>
      <c r="E141" s="35"/>
      <c r="F141" s="35"/>
      <c r="G141" s="35"/>
      <c r="H141" s="35"/>
      <c r="I141" s="35"/>
      <c r="J141" s="36"/>
      <c r="K141" s="36"/>
      <c r="L141" s="36"/>
      <c r="M141" s="36"/>
      <c r="N141" s="36"/>
      <c r="R141" s="34"/>
      <c r="S141" s="7"/>
    </row>
    <row r="142" spans="2:19" ht="15.75" customHeight="1" x14ac:dyDescent="0.25">
      <c r="C142" s="35"/>
      <c r="D142" s="35"/>
      <c r="E142" s="35"/>
      <c r="F142" s="35"/>
      <c r="G142" s="35"/>
      <c r="H142" s="35"/>
      <c r="I142" s="35"/>
      <c r="J142" s="36"/>
      <c r="K142" s="36"/>
      <c r="L142" s="36"/>
      <c r="M142" s="36"/>
      <c r="N142" s="36"/>
      <c r="R142" s="34"/>
      <c r="S142" s="7"/>
    </row>
    <row r="143" spans="2:19" ht="15.75" customHeight="1" x14ac:dyDescent="0.25">
      <c r="C143" s="35"/>
      <c r="D143" s="35"/>
      <c r="E143" s="35"/>
      <c r="F143" s="35"/>
      <c r="G143" s="35"/>
      <c r="H143" s="35"/>
      <c r="I143" s="35"/>
      <c r="J143" s="36"/>
      <c r="K143" s="36"/>
      <c r="L143" s="36"/>
      <c r="M143" s="36"/>
      <c r="N143" s="36"/>
      <c r="R143" s="34"/>
      <c r="S143" s="7"/>
    </row>
    <row r="144" spans="2:19" ht="15.75" customHeight="1" x14ac:dyDescent="0.25">
      <c r="C144" s="35"/>
      <c r="D144" s="35"/>
      <c r="E144" s="35"/>
      <c r="F144" s="35"/>
      <c r="G144" s="35"/>
      <c r="H144" s="35"/>
      <c r="I144" s="35"/>
      <c r="J144" s="36"/>
      <c r="K144" s="36"/>
      <c r="L144" s="36"/>
      <c r="M144" s="36"/>
      <c r="N144" s="36"/>
      <c r="R144" s="34"/>
      <c r="S144" s="7"/>
    </row>
    <row r="145" spans="3:19" ht="15.75" customHeight="1" x14ac:dyDescent="0.25">
      <c r="C145" s="35"/>
      <c r="D145" s="35"/>
      <c r="E145" s="35"/>
      <c r="F145" s="35"/>
      <c r="G145" s="35"/>
      <c r="H145" s="35"/>
      <c r="I145" s="35"/>
      <c r="J145" s="36"/>
      <c r="K145" s="36"/>
      <c r="L145" s="36"/>
      <c r="M145" s="36"/>
      <c r="N145" s="36"/>
      <c r="R145" s="34"/>
      <c r="S145" s="7"/>
    </row>
    <row r="146" spans="3:19" ht="15.75" customHeight="1" x14ac:dyDescent="0.25">
      <c r="C146" s="35"/>
      <c r="D146" s="35"/>
      <c r="E146" s="35"/>
      <c r="F146" s="35"/>
      <c r="G146" s="35"/>
      <c r="H146" s="35"/>
      <c r="I146" s="35"/>
      <c r="J146" s="36"/>
      <c r="K146" s="36"/>
      <c r="L146" s="36"/>
      <c r="M146" s="36"/>
      <c r="N146" s="36"/>
      <c r="R146" s="34"/>
      <c r="S146" s="7"/>
    </row>
    <row r="147" spans="3:19" ht="15.75" customHeight="1" x14ac:dyDescent="0.25">
      <c r="C147" s="35"/>
      <c r="D147" s="35"/>
      <c r="E147" s="35"/>
      <c r="F147" s="35"/>
      <c r="G147" s="35"/>
      <c r="H147" s="35"/>
      <c r="I147" s="35"/>
      <c r="J147" s="36"/>
      <c r="K147" s="36"/>
      <c r="L147" s="36"/>
      <c r="M147" s="36"/>
      <c r="N147" s="36"/>
      <c r="R147" s="34"/>
      <c r="S147" s="7"/>
    </row>
    <row r="148" spans="3:19" ht="15.75" customHeight="1" x14ac:dyDescent="0.25">
      <c r="C148" s="35"/>
      <c r="D148" s="35"/>
      <c r="E148" s="35"/>
      <c r="F148" s="35"/>
      <c r="G148" s="35"/>
      <c r="H148" s="35"/>
      <c r="I148" s="35"/>
      <c r="J148" s="36"/>
      <c r="K148" s="36"/>
      <c r="L148" s="36"/>
      <c r="M148" s="36"/>
      <c r="N148" s="36"/>
      <c r="R148" s="34"/>
      <c r="S148" s="7"/>
    </row>
    <row r="149" spans="3:19" ht="99" customHeight="1" x14ac:dyDescent="0.25">
      <c r="C149" s="35"/>
      <c r="D149" s="35"/>
      <c r="E149" s="35"/>
      <c r="F149" s="35"/>
      <c r="G149" s="35"/>
      <c r="H149" s="35"/>
      <c r="I149" s="35"/>
      <c r="J149" s="36"/>
      <c r="K149" s="36"/>
      <c r="L149" s="36"/>
      <c r="M149" s="36"/>
      <c r="N149" s="36"/>
      <c r="R149" s="34"/>
      <c r="S149" s="7"/>
    </row>
    <row r="150" spans="3:19" ht="44.25" customHeight="1" x14ac:dyDescent="0.25">
      <c r="C150" s="71" t="s">
        <v>35</v>
      </c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R150" s="34"/>
      <c r="S150" s="7"/>
    </row>
    <row r="151" spans="3:19" ht="20.25" customHeight="1" x14ac:dyDescent="0.25">
      <c r="C151" s="35"/>
      <c r="D151" s="35"/>
      <c r="E151" s="35"/>
      <c r="F151" s="35"/>
      <c r="G151" s="35"/>
      <c r="H151" s="35"/>
      <c r="I151" s="35"/>
      <c r="J151" s="36"/>
      <c r="K151" s="36"/>
      <c r="L151" s="36"/>
      <c r="M151" s="36"/>
      <c r="N151" s="36"/>
      <c r="R151" s="34"/>
      <c r="S151" s="7"/>
    </row>
    <row r="152" spans="3:19" ht="57.75" customHeight="1" x14ac:dyDescent="0.25">
      <c r="C152" s="70" t="s">
        <v>118</v>
      </c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R152" s="34"/>
      <c r="S152" s="7"/>
    </row>
    <row r="153" spans="3:19" ht="15.75" customHeight="1" x14ac:dyDescent="0.25">
      <c r="C153" s="35"/>
      <c r="D153" s="35"/>
      <c r="E153" s="35"/>
      <c r="F153" s="35"/>
      <c r="G153" s="35"/>
      <c r="H153" s="35"/>
      <c r="I153" s="35"/>
      <c r="J153" s="36"/>
      <c r="K153" s="36"/>
      <c r="L153" s="36"/>
      <c r="M153" s="36"/>
      <c r="N153" s="36"/>
      <c r="R153" s="34"/>
      <c r="S153" s="7"/>
    </row>
    <row r="154" spans="3:19" ht="23.25" x14ac:dyDescent="0.25">
      <c r="C154" s="44" t="s">
        <v>119</v>
      </c>
      <c r="D154" s="8" t="s">
        <v>14</v>
      </c>
      <c r="E154" s="8" t="s">
        <v>15</v>
      </c>
      <c r="F154" s="8" t="s">
        <v>11</v>
      </c>
      <c r="G154" s="36"/>
      <c r="H154" s="36"/>
      <c r="I154" s="36"/>
      <c r="J154" s="36"/>
      <c r="K154" s="36"/>
      <c r="L154" s="36"/>
      <c r="M154" s="36"/>
      <c r="N154" s="36"/>
      <c r="R154" s="34"/>
      <c r="S154" s="7"/>
    </row>
    <row r="155" spans="3:19" ht="21" x14ac:dyDescent="0.25">
      <c r="C155" s="15" t="s">
        <v>89</v>
      </c>
      <c r="D155" s="10">
        <v>138</v>
      </c>
      <c r="E155" s="10">
        <v>16</v>
      </c>
      <c r="F155" s="10">
        <v>154</v>
      </c>
      <c r="G155" s="36"/>
      <c r="H155" s="36"/>
      <c r="I155" s="36"/>
      <c r="J155" s="36"/>
      <c r="K155" s="36"/>
      <c r="L155" s="36"/>
      <c r="M155" s="36"/>
      <c r="N155" s="36"/>
      <c r="R155" s="34"/>
      <c r="S155" s="7"/>
    </row>
    <row r="156" spans="3:19" ht="21" x14ac:dyDescent="0.25">
      <c r="C156" s="15" t="s">
        <v>120</v>
      </c>
      <c r="D156" s="10">
        <v>75</v>
      </c>
      <c r="E156" s="10">
        <v>2</v>
      </c>
      <c r="F156" s="10">
        <v>77</v>
      </c>
      <c r="G156" s="36"/>
      <c r="H156" s="36"/>
      <c r="I156" s="36"/>
      <c r="J156" s="36"/>
      <c r="K156" s="36"/>
      <c r="L156" s="36"/>
      <c r="M156" s="36"/>
      <c r="N156" s="36"/>
      <c r="R156" s="34"/>
      <c r="S156" s="7"/>
    </row>
    <row r="157" spans="3:19" ht="21" x14ac:dyDescent="0.25">
      <c r="C157" s="15" t="s">
        <v>91</v>
      </c>
      <c r="D157" s="10">
        <v>10</v>
      </c>
      <c r="E157" s="10">
        <v>2</v>
      </c>
      <c r="F157" s="10">
        <v>12</v>
      </c>
      <c r="G157" s="36"/>
      <c r="H157" s="36"/>
      <c r="I157" s="36"/>
      <c r="J157" s="36"/>
      <c r="K157" s="36"/>
      <c r="L157" s="36"/>
      <c r="M157" s="36"/>
      <c r="N157" s="36"/>
      <c r="R157" s="34"/>
      <c r="S157" s="7"/>
    </row>
    <row r="158" spans="3:19" ht="21" x14ac:dyDescent="0.25">
      <c r="C158" s="15" t="s">
        <v>121</v>
      </c>
      <c r="D158" s="10">
        <v>2</v>
      </c>
      <c r="E158" s="10">
        <v>0</v>
      </c>
      <c r="F158" s="10">
        <v>2</v>
      </c>
      <c r="G158" s="36"/>
      <c r="H158" s="36"/>
      <c r="I158" s="36"/>
      <c r="J158" s="36"/>
      <c r="K158" s="36"/>
      <c r="L158" s="36"/>
      <c r="M158" s="36"/>
      <c r="N158" s="36"/>
      <c r="R158" s="34"/>
      <c r="S158" s="7"/>
    </row>
    <row r="159" spans="3:19" ht="21" x14ac:dyDescent="0.25">
      <c r="C159" s="15" t="s">
        <v>122</v>
      </c>
      <c r="D159" s="10">
        <v>2</v>
      </c>
      <c r="E159" s="10">
        <v>0</v>
      </c>
      <c r="F159" s="10">
        <v>2</v>
      </c>
      <c r="G159" s="36"/>
      <c r="H159" s="36"/>
      <c r="I159" s="36"/>
      <c r="J159" s="36"/>
      <c r="K159" s="36"/>
      <c r="L159" s="36"/>
      <c r="M159" s="36"/>
      <c r="N159" s="36"/>
      <c r="R159" s="34"/>
      <c r="S159" s="7"/>
    </row>
    <row r="160" spans="3:19" ht="21" x14ac:dyDescent="0.25">
      <c r="C160" s="15" t="s">
        <v>123</v>
      </c>
      <c r="D160" s="10">
        <v>254</v>
      </c>
      <c r="E160" s="10">
        <v>26</v>
      </c>
      <c r="F160" s="10">
        <v>280</v>
      </c>
      <c r="G160" s="36"/>
      <c r="H160" s="36"/>
      <c r="I160" s="36"/>
      <c r="J160" s="36"/>
      <c r="K160" s="36"/>
      <c r="L160" s="36"/>
      <c r="M160" s="36"/>
      <c r="N160" s="36"/>
      <c r="R160" s="34"/>
      <c r="S160" s="7"/>
    </row>
    <row r="161" spans="3:19" ht="15.75" customHeight="1" x14ac:dyDescent="0.25">
      <c r="C161" s="35"/>
      <c r="D161" s="35"/>
      <c r="E161" s="35"/>
      <c r="F161" s="35"/>
      <c r="G161" s="35"/>
      <c r="H161" s="35"/>
      <c r="I161" s="35"/>
      <c r="J161" s="36"/>
      <c r="K161" s="36"/>
      <c r="L161" s="36"/>
      <c r="M161" s="36"/>
      <c r="N161" s="36"/>
      <c r="R161" s="34"/>
      <c r="S161" s="7"/>
    </row>
    <row r="162" spans="3:19" ht="23.25" x14ac:dyDescent="0.25">
      <c r="C162" s="44" t="s">
        <v>124</v>
      </c>
      <c r="D162" s="8" t="s">
        <v>14</v>
      </c>
      <c r="E162" s="8" t="s">
        <v>15</v>
      </c>
      <c r="F162" s="8" t="s">
        <v>11</v>
      </c>
      <c r="G162" s="35"/>
      <c r="H162" s="35"/>
      <c r="I162" s="35"/>
      <c r="J162" s="36"/>
      <c r="K162" s="36"/>
      <c r="L162" s="36"/>
      <c r="M162" s="36"/>
      <c r="N162" s="36"/>
      <c r="R162" s="34"/>
      <c r="S162" s="7"/>
    </row>
    <row r="163" spans="3:19" ht="21" x14ac:dyDescent="0.25">
      <c r="C163" s="15" t="s">
        <v>89</v>
      </c>
      <c r="D163" s="12">
        <v>0.2857142857142857</v>
      </c>
      <c r="E163" s="12">
        <v>0.34782608695652173</v>
      </c>
      <c r="F163" s="12">
        <v>0.29111531190926276</v>
      </c>
      <c r="G163" s="35"/>
      <c r="H163" s="35"/>
      <c r="I163" s="35"/>
      <c r="J163" s="36"/>
      <c r="K163" s="36"/>
      <c r="L163" s="36"/>
      <c r="M163" s="36"/>
      <c r="N163" s="36"/>
      <c r="R163" s="34"/>
      <c r="S163" s="7"/>
    </row>
    <row r="164" spans="3:19" ht="21" x14ac:dyDescent="0.25">
      <c r="C164" s="15" t="s">
        <v>120</v>
      </c>
      <c r="D164" s="12">
        <v>0.15527950310559005</v>
      </c>
      <c r="E164" s="12">
        <v>4.3478260869565216E-2</v>
      </c>
      <c r="F164" s="12">
        <v>0.14555765595463138</v>
      </c>
      <c r="G164" s="35"/>
      <c r="H164" s="35"/>
      <c r="I164" s="35"/>
      <c r="J164" s="36"/>
      <c r="K164" s="36"/>
      <c r="L164" s="36"/>
      <c r="M164" s="36"/>
      <c r="N164" s="36"/>
      <c r="R164" s="34"/>
      <c r="S164" s="7"/>
    </row>
    <row r="165" spans="3:19" ht="21" x14ac:dyDescent="0.25">
      <c r="C165" s="15" t="s">
        <v>91</v>
      </c>
      <c r="D165" s="12">
        <v>2.0703933747412008E-2</v>
      </c>
      <c r="E165" s="12">
        <v>4.3478260869565216E-2</v>
      </c>
      <c r="F165" s="12">
        <v>2.2684310018903593E-2</v>
      </c>
      <c r="G165" s="35"/>
      <c r="H165" s="35"/>
      <c r="I165" s="35"/>
      <c r="J165" s="36"/>
      <c r="K165" s="36"/>
      <c r="L165" s="36"/>
      <c r="M165" s="36"/>
      <c r="N165" s="36"/>
      <c r="R165" s="34"/>
      <c r="S165" s="7"/>
    </row>
    <row r="166" spans="3:19" ht="21" x14ac:dyDescent="0.25">
      <c r="C166" s="15" t="s">
        <v>121</v>
      </c>
      <c r="D166" s="12">
        <v>4.140786749482402E-3</v>
      </c>
      <c r="E166" s="12">
        <v>0</v>
      </c>
      <c r="F166" s="12">
        <v>3.780718336483932E-3</v>
      </c>
      <c r="G166" s="35"/>
      <c r="H166" s="35"/>
      <c r="I166" s="35"/>
      <c r="J166" s="36"/>
      <c r="K166" s="36"/>
      <c r="L166" s="36"/>
      <c r="M166" s="36"/>
      <c r="N166" s="36"/>
      <c r="R166" s="34"/>
      <c r="S166" s="7"/>
    </row>
    <row r="167" spans="3:19" ht="21" x14ac:dyDescent="0.25">
      <c r="C167" s="15" t="s">
        <v>122</v>
      </c>
      <c r="D167" s="12">
        <v>4.140786749482402E-3</v>
      </c>
      <c r="E167" s="12">
        <v>0</v>
      </c>
      <c r="F167" s="12">
        <v>3.780718336483932E-3</v>
      </c>
      <c r="G167" s="35"/>
      <c r="H167" s="35"/>
      <c r="I167" s="35"/>
      <c r="J167" s="36"/>
      <c r="K167" s="36"/>
      <c r="L167" s="36"/>
      <c r="M167" s="36"/>
      <c r="N167" s="36"/>
      <c r="R167" s="34"/>
      <c r="S167" s="7"/>
    </row>
    <row r="168" spans="3:19" ht="21" x14ac:dyDescent="0.25">
      <c r="C168" s="15" t="s">
        <v>123</v>
      </c>
      <c r="D168" s="12">
        <v>0.52587991718426497</v>
      </c>
      <c r="E168" s="12">
        <v>0.56521739130434778</v>
      </c>
      <c r="F168" s="12">
        <v>0.52930056710775042</v>
      </c>
      <c r="G168" s="35"/>
      <c r="H168" s="35"/>
      <c r="I168" s="35"/>
      <c r="J168" s="36"/>
      <c r="K168" s="36"/>
      <c r="L168" s="36"/>
      <c r="M168" s="36"/>
      <c r="N168" s="36"/>
      <c r="R168" s="34"/>
      <c r="S168" s="7"/>
    </row>
    <row r="169" spans="3:19" ht="15.75" customHeight="1" x14ac:dyDescent="0.25">
      <c r="C169" s="35"/>
      <c r="D169" s="35"/>
      <c r="E169" s="35"/>
      <c r="F169" s="35"/>
      <c r="G169" s="35"/>
      <c r="H169" s="35"/>
      <c r="I169" s="35"/>
      <c r="J169" s="36"/>
      <c r="K169" s="36"/>
      <c r="L169" s="36"/>
      <c r="M169" s="36"/>
      <c r="N169" s="36"/>
      <c r="R169" s="34"/>
      <c r="S169" s="7"/>
    </row>
    <row r="170" spans="3:19" ht="23.25" x14ac:dyDescent="0.25">
      <c r="C170" s="44" t="s">
        <v>125</v>
      </c>
      <c r="D170" s="8" t="s">
        <v>14</v>
      </c>
      <c r="E170" s="8" t="s">
        <v>15</v>
      </c>
      <c r="F170" s="8" t="s">
        <v>11</v>
      </c>
      <c r="G170" s="35"/>
      <c r="H170" s="35"/>
      <c r="I170" s="35"/>
      <c r="J170" s="36"/>
      <c r="K170" s="36"/>
      <c r="L170" s="36"/>
      <c r="M170" s="36"/>
      <c r="N170" s="36"/>
      <c r="R170" s="34"/>
      <c r="S170" s="7"/>
    </row>
    <row r="171" spans="3:19" ht="21" x14ac:dyDescent="0.25">
      <c r="C171" s="15" t="s">
        <v>89</v>
      </c>
      <c r="D171" s="10">
        <v>92</v>
      </c>
      <c r="E171" s="10">
        <v>5</v>
      </c>
      <c r="F171" s="10">
        <v>97</v>
      </c>
      <c r="G171" s="35"/>
      <c r="H171" s="35"/>
      <c r="I171" s="35"/>
      <c r="J171" s="36"/>
      <c r="K171" s="36"/>
      <c r="L171" s="36"/>
      <c r="M171" s="36"/>
      <c r="N171" s="36"/>
      <c r="R171" s="34"/>
      <c r="S171" s="7"/>
    </row>
    <row r="172" spans="3:19" ht="21" x14ac:dyDescent="0.25">
      <c r="C172" s="15" t="s">
        <v>120</v>
      </c>
      <c r="D172" s="10">
        <v>107</v>
      </c>
      <c r="E172" s="10">
        <v>4</v>
      </c>
      <c r="F172" s="10">
        <v>111</v>
      </c>
      <c r="G172" s="35"/>
      <c r="H172" s="35"/>
      <c r="I172" s="35"/>
      <c r="J172" s="36"/>
      <c r="K172" s="36"/>
      <c r="L172" s="36"/>
      <c r="M172" s="36"/>
      <c r="N172" s="36"/>
      <c r="R172" s="34"/>
      <c r="S172" s="7"/>
    </row>
    <row r="173" spans="3:19" ht="21" x14ac:dyDescent="0.25">
      <c r="C173" s="15" t="s">
        <v>91</v>
      </c>
      <c r="D173" s="10">
        <v>69</v>
      </c>
      <c r="E173" s="10">
        <v>9</v>
      </c>
      <c r="F173" s="10">
        <v>78</v>
      </c>
      <c r="G173" s="35"/>
      <c r="H173" s="35"/>
      <c r="I173" s="35"/>
      <c r="J173" s="36"/>
      <c r="K173" s="36"/>
      <c r="L173" s="36"/>
      <c r="M173" s="36"/>
      <c r="N173" s="36"/>
      <c r="R173" s="34"/>
      <c r="S173" s="7"/>
    </row>
    <row r="174" spans="3:19" ht="21" x14ac:dyDescent="0.25">
      <c r="C174" s="15" t="s">
        <v>121</v>
      </c>
      <c r="D174" s="10">
        <v>32</v>
      </c>
      <c r="E174" s="10">
        <v>1</v>
      </c>
      <c r="F174" s="10">
        <v>33</v>
      </c>
      <c r="G174" s="35"/>
      <c r="H174" s="35"/>
      <c r="I174" s="35"/>
      <c r="J174" s="36"/>
      <c r="K174" s="36"/>
      <c r="L174" s="36"/>
      <c r="M174" s="36"/>
      <c r="N174" s="36"/>
      <c r="R174" s="34"/>
      <c r="S174" s="7"/>
    </row>
    <row r="175" spans="3:19" ht="21" x14ac:dyDescent="0.25">
      <c r="C175" s="15" t="s">
        <v>122</v>
      </c>
      <c r="D175" s="10">
        <v>3</v>
      </c>
      <c r="E175" s="10">
        <v>1</v>
      </c>
      <c r="F175" s="10">
        <v>4</v>
      </c>
      <c r="G175" s="35"/>
      <c r="H175" s="35"/>
      <c r="I175" s="35"/>
      <c r="J175" s="36"/>
      <c r="K175" s="36"/>
      <c r="L175" s="36"/>
      <c r="M175" s="36"/>
      <c r="N175" s="36"/>
      <c r="R175" s="34"/>
      <c r="S175" s="7"/>
    </row>
    <row r="176" spans="3:19" ht="21" x14ac:dyDescent="0.25">
      <c r="C176" s="15" t="s">
        <v>123</v>
      </c>
      <c r="D176" s="10">
        <v>180</v>
      </c>
      <c r="E176" s="10">
        <v>26</v>
      </c>
      <c r="F176" s="10">
        <v>206</v>
      </c>
      <c r="G176" s="35"/>
      <c r="H176" s="35"/>
      <c r="I176" s="35"/>
      <c r="J176" s="36"/>
      <c r="K176" s="36"/>
      <c r="L176" s="36"/>
      <c r="M176" s="36"/>
      <c r="N176" s="36"/>
      <c r="R176" s="34"/>
      <c r="S176" s="7"/>
    </row>
    <row r="177" spans="3:19" ht="18.75" x14ac:dyDescent="0.25">
      <c r="C177" s="35"/>
      <c r="D177" s="35"/>
      <c r="E177" s="35"/>
      <c r="F177" s="35"/>
      <c r="G177" s="35"/>
      <c r="H177" s="35"/>
      <c r="I177" s="35"/>
      <c r="J177" s="36"/>
      <c r="K177" s="36"/>
      <c r="L177" s="36"/>
      <c r="M177" s="36"/>
      <c r="N177" s="36"/>
      <c r="R177" s="34"/>
      <c r="S177" s="7"/>
    </row>
    <row r="178" spans="3:19" ht="18.75" x14ac:dyDescent="0.25">
      <c r="C178" s="35"/>
      <c r="D178" s="35"/>
      <c r="E178" s="35"/>
      <c r="F178" s="35"/>
      <c r="G178" s="35"/>
      <c r="H178" s="35"/>
      <c r="I178" s="35"/>
      <c r="J178" s="36"/>
      <c r="K178" s="36"/>
      <c r="L178" s="36"/>
      <c r="M178" s="36"/>
      <c r="N178" s="36"/>
      <c r="R178" s="34"/>
      <c r="S178" s="7"/>
    </row>
    <row r="179" spans="3:19" ht="23.25" x14ac:dyDescent="0.25">
      <c r="C179" s="44" t="s">
        <v>126</v>
      </c>
      <c r="D179" s="8" t="s">
        <v>14</v>
      </c>
      <c r="E179" s="8" t="s">
        <v>15</v>
      </c>
      <c r="F179" s="8" t="s">
        <v>11</v>
      </c>
      <c r="G179" s="35"/>
      <c r="H179" s="35"/>
      <c r="I179" s="35"/>
      <c r="J179" s="36"/>
      <c r="K179" s="36"/>
      <c r="L179" s="36"/>
      <c r="M179" s="36"/>
      <c r="N179" s="36"/>
      <c r="R179" s="34"/>
      <c r="S179" s="7"/>
    </row>
    <row r="180" spans="3:19" ht="21" x14ac:dyDescent="0.25">
      <c r="C180" s="15" t="s">
        <v>89</v>
      </c>
      <c r="D180" s="12">
        <v>0.19047619047619047</v>
      </c>
      <c r="E180" s="12">
        <v>0.10869565217391304</v>
      </c>
      <c r="F180" s="12">
        <v>0.1833648393194707</v>
      </c>
      <c r="G180" s="35"/>
      <c r="H180" s="35"/>
      <c r="I180" s="35"/>
      <c r="J180" s="36"/>
      <c r="K180" s="36"/>
      <c r="L180" s="36"/>
      <c r="M180" s="36"/>
      <c r="N180" s="36"/>
      <c r="R180" s="34"/>
      <c r="S180" s="7"/>
    </row>
    <row r="181" spans="3:19" ht="21" x14ac:dyDescent="0.25">
      <c r="C181" s="15" t="s">
        <v>120</v>
      </c>
      <c r="D181" s="12">
        <v>0.22153209109730848</v>
      </c>
      <c r="E181" s="12">
        <v>8.6956521739130432E-2</v>
      </c>
      <c r="F181" s="12">
        <v>0.20982986767485823</v>
      </c>
      <c r="G181" s="35"/>
      <c r="H181" s="35"/>
      <c r="I181" s="35"/>
      <c r="J181" s="36"/>
      <c r="K181" s="36"/>
      <c r="L181" s="36"/>
      <c r="M181" s="36"/>
      <c r="N181" s="36"/>
      <c r="R181" s="34"/>
      <c r="S181" s="7"/>
    </row>
    <row r="182" spans="3:19" ht="21" x14ac:dyDescent="0.25">
      <c r="C182" s="15" t="s">
        <v>91</v>
      </c>
      <c r="D182" s="12">
        <v>0.14285714285714285</v>
      </c>
      <c r="E182" s="12">
        <v>0.19565217391304349</v>
      </c>
      <c r="F182" s="12">
        <v>0.14744801512287334</v>
      </c>
      <c r="G182" s="35"/>
      <c r="H182" s="35"/>
      <c r="I182" s="35"/>
      <c r="J182" s="36"/>
      <c r="K182" s="36"/>
      <c r="L182" s="36"/>
      <c r="M182" s="36"/>
      <c r="N182" s="36"/>
      <c r="R182" s="34"/>
      <c r="S182" s="7"/>
    </row>
    <row r="183" spans="3:19" ht="21" x14ac:dyDescent="0.25">
      <c r="C183" s="15" t="s">
        <v>121</v>
      </c>
      <c r="D183" s="12">
        <v>6.6252587991718431E-2</v>
      </c>
      <c r="E183" s="12">
        <v>2.1739130434782608E-2</v>
      </c>
      <c r="F183" s="12">
        <v>6.2381852551984876E-2</v>
      </c>
      <c r="G183" s="35"/>
      <c r="H183" s="35"/>
      <c r="I183" s="35"/>
      <c r="J183" s="36"/>
      <c r="K183" s="36"/>
      <c r="L183" s="36"/>
      <c r="M183" s="36"/>
      <c r="N183" s="36"/>
      <c r="R183" s="34"/>
      <c r="S183" s="7"/>
    </row>
    <row r="184" spans="3:19" ht="21" x14ac:dyDescent="0.25">
      <c r="C184" s="15" t="s">
        <v>122</v>
      </c>
      <c r="D184" s="12">
        <v>6.2111801242236021E-3</v>
      </c>
      <c r="E184" s="12">
        <v>2.1739130434782608E-2</v>
      </c>
      <c r="F184" s="12">
        <v>7.5614366729678641E-3</v>
      </c>
      <c r="G184" s="35"/>
      <c r="H184" s="35"/>
      <c r="I184" s="35"/>
      <c r="J184" s="36"/>
      <c r="K184" s="36"/>
      <c r="L184" s="36"/>
      <c r="M184" s="36"/>
      <c r="N184" s="36"/>
      <c r="R184" s="34"/>
      <c r="S184" s="7"/>
    </row>
    <row r="185" spans="3:19" ht="21" x14ac:dyDescent="0.25">
      <c r="C185" s="15" t="s">
        <v>123</v>
      </c>
      <c r="D185" s="12">
        <v>0.37267080745341613</v>
      </c>
      <c r="E185" s="12">
        <v>0.56521739130434778</v>
      </c>
      <c r="F185" s="12">
        <v>0.38941398865784499</v>
      </c>
      <c r="G185" s="35"/>
      <c r="H185" s="35"/>
      <c r="I185" s="35"/>
      <c r="J185" s="36"/>
      <c r="K185" s="36"/>
      <c r="L185" s="36"/>
      <c r="M185" s="36"/>
      <c r="N185" s="36"/>
      <c r="R185" s="34"/>
      <c r="S185" s="7"/>
    </row>
    <row r="186" spans="3:19" ht="21" x14ac:dyDescent="0.25">
      <c r="C186" s="46"/>
      <c r="D186" s="36"/>
      <c r="E186" s="36"/>
      <c r="F186" s="36"/>
      <c r="G186" s="35"/>
      <c r="H186" s="35"/>
      <c r="I186" s="35"/>
      <c r="J186" s="36"/>
      <c r="K186" s="36"/>
      <c r="L186" s="36"/>
      <c r="M186" s="36"/>
      <c r="N186" s="36"/>
      <c r="R186" s="34"/>
      <c r="S186" s="7"/>
    </row>
    <row r="187" spans="3:19" ht="27.75" customHeight="1" x14ac:dyDescent="0.25">
      <c r="C187" s="35"/>
      <c r="D187" s="35"/>
      <c r="E187" s="35"/>
      <c r="F187" s="35"/>
      <c r="G187" s="35"/>
      <c r="H187" s="35"/>
      <c r="I187" s="35"/>
      <c r="J187" s="36"/>
      <c r="K187" s="36"/>
      <c r="L187" s="36"/>
      <c r="M187" s="36"/>
      <c r="N187" s="36"/>
      <c r="R187" s="34"/>
      <c r="S187" s="7"/>
    </row>
    <row r="188" spans="3:19" ht="23.25" x14ac:dyDescent="0.25">
      <c r="C188" s="44" t="s">
        <v>127</v>
      </c>
      <c r="D188" s="8" t="s">
        <v>14</v>
      </c>
      <c r="E188" s="8" t="s">
        <v>15</v>
      </c>
      <c r="F188" s="8" t="s">
        <v>11</v>
      </c>
      <c r="G188" s="35"/>
      <c r="H188" s="35"/>
      <c r="I188" s="35"/>
      <c r="J188" s="36"/>
      <c r="K188" s="36"/>
      <c r="L188" s="36"/>
      <c r="M188" s="36"/>
      <c r="N188" s="36"/>
      <c r="R188" s="34"/>
      <c r="S188" s="7"/>
    </row>
    <row r="189" spans="3:19" ht="21" x14ac:dyDescent="0.25">
      <c r="C189" s="15" t="s">
        <v>89</v>
      </c>
      <c r="D189" s="10">
        <v>74</v>
      </c>
      <c r="E189" s="10">
        <v>10</v>
      </c>
      <c r="F189" s="10">
        <v>84</v>
      </c>
      <c r="G189" s="35"/>
      <c r="H189" s="35"/>
      <c r="I189" s="35"/>
      <c r="J189" s="36"/>
      <c r="K189" s="36"/>
      <c r="L189" s="36"/>
      <c r="M189" s="36"/>
      <c r="N189" s="36"/>
      <c r="R189" s="34"/>
      <c r="S189" s="7"/>
    </row>
    <row r="190" spans="3:19" ht="21" x14ac:dyDescent="0.25">
      <c r="C190" s="15" t="s">
        <v>120</v>
      </c>
      <c r="D190" s="10">
        <v>34</v>
      </c>
      <c r="E190" s="10">
        <v>8</v>
      </c>
      <c r="F190" s="10">
        <v>42</v>
      </c>
      <c r="G190" s="35"/>
      <c r="H190" s="35"/>
      <c r="I190" s="35"/>
      <c r="J190" s="36"/>
      <c r="K190" s="36"/>
      <c r="L190" s="36"/>
      <c r="M190" s="36"/>
      <c r="N190" s="36"/>
      <c r="R190" s="34"/>
      <c r="S190" s="7"/>
    </row>
    <row r="191" spans="3:19" ht="21" x14ac:dyDescent="0.25">
      <c r="C191" s="15" t="s">
        <v>91</v>
      </c>
      <c r="D191" s="10">
        <v>3</v>
      </c>
      <c r="E191" s="10">
        <v>2</v>
      </c>
      <c r="F191" s="10">
        <v>5</v>
      </c>
      <c r="G191" s="35"/>
      <c r="H191" s="35"/>
      <c r="I191" s="35"/>
      <c r="J191" s="36"/>
      <c r="K191" s="36"/>
      <c r="L191" s="36"/>
      <c r="M191" s="36"/>
      <c r="N191" s="36"/>
      <c r="R191" s="34"/>
      <c r="S191" s="7"/>
    </row>
    <row r="192" spans="3:19" ht="21" x14ac:dyDescent="0.25">
      <c r="C192" s="15" t="s">
        <v>121</v>
      </c>
      <c r="D192" s="10">
        <v>0</v>
      </c>
      <c r="E192" s="10">
        <v>0</v>
      </c>
      <c r="F192" s="10">
        <v>0</v>
      </c>
      <c r="G192" s="35"/>
      <c r="H192" s="35"/>
      <c r="I192" s="35"/>
      <c r="J192" s="36"/>
      <c r="K192" s="36"/>
      <c r="L192" s="36"/>
      <c r="M192" s="36"/>
      <c r="N192" s="36"/>
      <c r="R192" s="34"/>
      <c r="S192" s="7"/>
    </row>
    <row r="193" spans="3:19" ht="21" x14ac:dyDescent="0.25">
      <c r="C193" s="15" t="s">
        <v>122</v>
      </c>
      <c r="D193" s="10">
        <v>7</v>
      </c>
      <c r="E193" s="10">
        <v>0</v>
      </c>
      <c r="F193" s="10">
        <v>7</v>
      </c>
      <c r="G193" s="35"/>
      <c r="H193" s="35"/>
      <c r="I193" s="35"/>
      <c r="J193" s="36"/>
      <c r="K193" s="36"/>
      <c r="L193" s="36"/>
      <c r="M193" s="36"/>
      <c r="N193" s="36"/>
      <c r="R193" s="34"/>
      <c r="S193" s="7"/>
    </row>
    <row r="194" spans="3:19" ht="21" x14ac:dyDescent="0.25">
      <c r="C194" s="15" t="s">
        <v>123</v>
      </c>
      <c r="D194" s="10">
        <v>362</v>
      </c>
      <c r="E194" s="10">
        <v>26</v>
      </c>
      <c r="F194" s="10">
        <v>388</v>
      </c>
      <c r="G194" s="35"/>
      <c r="H194" s="35"/>
      <c r="I194" s="35"/>
      <c r="J194" s="36"/>
      <c r="K194" s="36"/>
      <c r="L194" s="36"/>
      <c r="M194" s="36"/>
      <c r="N194" s="36"/>
      <c r="R194" s="34"/>
      <c r="S194" s="7"/>
    </row>
    <row r="195" spans="3:19" ht="18.75" x14ac:dyDescent="0.25">
      <c r="C195" s="35"/>
      <c r="D195" s="35"/>
      <c r="E195" s="35"/>
      <c r="F195" s="35"/>
      <c r="G195" s="35"/>
      <c r="H195" s="35"/>
      <c r="I195" s="35"/>
      <c r="J195" s="36"/>
      <c r="K195" s="36"/>
      <c r="L195" s="36"/>
      <c r="M195" s="36"/>
      <c r="N195" s="36"/>
      <c r="R195" s="34"/>
      <c r="S195" s="7"/>
    </row>
    <row r="196" spans="3:19" ht="23.25" x14ac:dyDescent="0.25">
      <c r="C196" s="44" t="s">
        <v>128</v>
      </c>
      <c r="D196" s="8" t="s">
        <v>14</v>
      </c>
      <c r="E196" s="8" t="s">
        <v>15</v>
      </c>
      <c r="F196" s="8" t="s">
        <v>11</v>
      </c>
      <c r="G196" s="35"/>
      <c r="H196" s="35"/>
      <c r="I196" s="35"/>
      <c r="J196" s="36"/>
      <c r="K196" s="36"/>
      <c r="L196" s="36"/>
      <c r="M196" s="36"/>
      <c r="N196" s="36"/>
      <c r="R196" s="34"/>
      <c r="S196" s="7"/>
    </row>
    <row r="197" spans="3:19" ht="21" x14ac:dyDescent="0.25">
      <c r="C197" s="15" t="s">
        <v>89</v>
      </c>
      <c r="D197" s="12">
        <v>0.15320910973084886</v>
      </c>
      <c r="E197" s="12">
        <v>0.21739130434782608</v>
      </c>
      <c r="F197" s="12">
        <v>0.15879017013232513</v>
      </c>
      <c r="G197" s="35"/>
      <c r="H197" s="35"/>
      <c r="I197" s="35"/>
      <c r="J197" s="36"/>
      <c r="K197" s="36"/>
      <c r="L197" s="36"/>
      <c r="M197" s="36"/>
      <c r="N197" s="36"/>
      <c r="R197" s="34"/>
      <c r="S197" s="7"/>
    </row>
    <row r="198" spans="3:19" ht="21" x14ac:dyDescent="0.25">
      <c r="C198" s="15" t="s">
        <v>120</v>
      </c>
      <c r="D198" s="12">
        <v>7.0393374741200831E-2</v>
      </c>
      <c r="E198" s="12">
        <v>0.17391304347826086</v>
      </c>
      <c r="F198" s="12">
        <v>7.9395085066162566E-2</v>
      </c>
      <c r="G198" s="35"/>
      <c r="H198" s="35"/>
      <c r="I198" s="35"/>
      <c r="J198" s="36"/>
      <c r="K198" s="36"/>
      <c r="L198" s="36"/>
      <c r="M198" s="36"/>
      <c r="N198" s="36"/>
      <c r="R198" s="34"/>
      <c r="S198" s="7"/>
    </row>
    <row r="199" spans="3:19" ht="21" x14ac:dyDescent="0.25">
      <c r="C199" s="15" t="s">
        <v>91</v>
      </c>
      <c r="D199" s="12">
        <v>6.2111801242236021E-3</v>
      </c>
      <c r="E199" s="12">
        <v>4.3478260869565216E-2</v>
      </c>
      <c r="F199" s="12">
        <v>9.4517958412098299E-3</v>
      </c>
      <c r="G199" s="35"/>
      <c r="H199" s="35"/>
      <c r="I199" s="35"/>
      <c r="J199" s="36"/>
      <c r="K199" s="36"/>
      <c r="L199" s="36"/>
      <c r="M199" s="36"/>
      <c r="N199" s="36"/>
      <c r="R199" s="34"/>
      <c r="S199" s="7"/>
    </row>
    <row r="200" spans="3:19" ht="21" x14ac:dyDescent="0.25">
      <c r="C200" s="15" t="s">
        <v>121</v>
      </c>
      <c r="D200" s="12">
        <v>0</v>
      </c>
      <c r="E200" s="12">
        <v>0</v>
      </c>
      <c r="F200" s="12">
        <v>0</v>
      </c>
      <c r="G200" s="35"/>
      <c r="H200" s="35"/>
      <c r="I200" s="35"/>
      <c r="J200" s="36"/>
      <c r="K200" s="36"/>
      <c r="L200" s="36"/>
      <c r="M200" s="36"/>
      <c r="N200" s="36"/>
      <c r="R200" s="34"/>
      <c r="S200" s="7"/>
    </row>
    <row r="201" spans="3:19" ht="21" x14ac:dyDescent="0.25">
      <c r="C201" s="15" t="s">
        <v>122</v>
      </c>
      <c r="D201" s="12">
        <v>1.4492753623188406E-2</v>
      </c>
      <c r="E201" s="12">
        <v>0</v>
      </c>
      <c r="F201" s="12">
        <v>1.3232514177693762E-2</v>
      </c>
      <c r="G201" s="35"/>
      <c r="H201" s="35"/>
      <c r="I201" s="35"/>
      <c r="J201" s="36"/>
      <c r="K201" s="36"/>
      <c r="L201" s="36"/>
      <c r="M201" s="36"/>
      <c r="N201" s="36"/>
      <c r="R201" s="34"/>
      <c r="S201" s="7"/>
    </row>
    <row r="202" spans="3:19" ht="21" x14ac:dyDescent="0.25">
      <c r="C202" s="15" t="s">
        <v>123</v>
      </c>
      <c r="D202" s="12">
        <v>0.74948240165631475</v>
      </c>
      <c r="E202" s="12">
        <v>0.56521739130434778</v>
      </c>
      <c r="F202" s="12">
        <v>0.73345935727788281</v>
      </c>
      <c r="G202" s="35"/>
      <c r="H202" s="35"/>
      <c r="I202" s="35"/>
      <c r="J202" s="36"/>
      <c r="K202" s="36"/>
      <c r="L202" s="36"/>
      <c r="M202" s="36"/>
      <c r="N202" s="36"/>
      <c r="R202" s="34"/>
      <c r="S202" s="7"/>
    </row>
    <row r="203" spans="3:19" ht="15.75" customHeight="1" x14ac:dyDescent="0.25">
      <c r="C203" s="35"/>
      <c r="D203" s="35"/>
      <c r="E203" s="35"/>
      <c r="F203" s="35"/>
      <c r="G203" s="35"/>
      <c r="H203" s="35"/>
      <c r="I203" s="35"/>
      <c r="J203" s="36"/>
      <c r="K203" s="36"/>
      <c r="L203" s="36"/>
      <c r="M203" s="36"/>
      <c r="N203" s="36"/>
      <c r="R203" s="34"/>
      <c r="S203" s="7"/>
    </row>
    <row r="204" spans="3:19" ht="23.25" x14ac:dyDescent="0.25">
      <c r="C204" s="44" t="s">
        <v>129</v>
      </c>
      <c r="D204" s="8" t="s">
        <v>14</v>
      </c>
      <c r="E204" s="8" t="s">
        <v>15</v>
      </c>
      <c r="F204" s="8" t="s">
        <v>11</v>
      </c>
      <c r="G204" s="35"/>
      <c r="H204" s="35"/>
      <c r="I204" s="35"/>
      <c r="J204" s="36"/>
      <c r="K204" s="36"/>
      <c r="L204" s="36"/>
      <c r="M204" s="36"/>
      <c r="N204" s="36"/>
      <c r="R204" s="34"/>
      <c r="S204" s="7"/>
    </row>
    <row r="205" spans="3:19" ht="21" x14ac:dyDescent="0.25">
      <c r="C205" s="15" t="s">
        <v>89</v>
      </c>
      <c r="D205" s="10">
        <v>125</v>
      </c>
      <c r="E205" s="10">
        <v>6</v>
      </c>
      <c r="F205" s="10">
        <v>131</v>
      </c>
      <c r="G205" s="35"/>
      <c r="H205" s="35"/>
      <c r="I205" s="35"/>
      <c r="J205" s="36"/>
      <c r="K205" s="36"/>
      <c r="L205" s="36"/>
      <c r="M205" s="36"/>
      <c r="N205" s="36"/>
      <c r="R205" s="34"/>
      <c r="S205" s="7"/>
    </row>
    <row r="206" spans="3:19" ht="21" x14ac:dyDescent="0.25">
      <c r="C206" s="15" t="s">
        <v>120</v>
      </c>
      <c r="D206" s="10">
        <v>121</v>
      </c>
      <c r="E206" s="10">
        <v>10</v>
      </c>
      <c r="F206" s="10">
        <v>131</v>
      </c>
      <c r="G206" s="35"/>
      <c r="H206" s="35"/>
      <c r="I206" s="35"/>
      <c r="J206" s="36"/>
      <c r="K206" s="36"/>
      <c r="L206" s="36"/>
      <c r="M206" s="36"/>
      <c r="N206" s="36"/>
      <c r="R206" s="34"/>
      <c r="S206" s="7"/>
    </row>
    <row r="207" spans="3:19" ht="21" x14ac:dyDescent="0.25">
      <c r="C207" s="15" t="s">
        <v>91</v>
      </c>
      <c r="D207" s="10">
        <v>40</v>
      </c>
      <c r="E207" s="10">
        <v>3</v>
      </c>
      <c r="F207" s="10">
        <v>43</v>
      </c>
      <c r="G207" s="35"/>
      <c r="H207" s="35"/>
      <c r="I207" s="35"/>
      <c r="J207" s="36"/>
      <c r="K207" s="36"/>
      <c r="L207" s="36"/>
      <c r="M207" s="36"/>
      <c r="N207" s="36"/>
      <c r="R207" s="34"/>
      <c r="S207" s="7"/>
    </row>
    <row r="208" spans="3:19" ht="21" x14ac:dyDescent="0.25">
      <c r="C208" s="15" t="s">
        <v>121</v>
      </c>
      <c r="D208" s="10">
        <v>15</v>
      </c>
      <c r="E208" s="10">
        <v>1</v>
      </c>
      <c r="F208" s="10">
        <v>16</v>
      </c>
      <c r="G208" s="35"/>
      <c r="H208" s="35"/>
      <c r="I208" s="35"/>
      <c r="J208" s="36"/>
      <c r="K208" s="36"/>
      <c r="L208" s="36"/>
      <c r="M208" s="36"/>
      <c r="N208" s="36"/>
      <c r="R208" s="34"/>
      <c r="S208" s="7"/>
    </row>
    <row r="209" spans="3:19" ht="21" x14ac:dyDescent="0.25">
      <c r="C209" s="15" t="s">
        <v>122</v>
      </c>
      <c r="D209" s="10">
        <v>2</v>
      </c>
      <c r="E209" s="10">
        <v>0</v>
      </c>
      <c r="F209" s="10">
        <v>2</v>
      </c>
      <c r="G209" s="35"/>
      <c r="H209" s="35"/>
      <c r="I209" s="35"/>
      <c r="J209" s="36"/>
      <c r="K209" s="36"/>
      <c r="L209" s="36"/>
      <c r="M209" s="36"/>
      <c r="N209" s="36"/>
      <c r="R209" s="34"/>
      <c r="S209" s="7"/>
    </row>
    <row r="210" spans="3:19" ht="21" x14ac:dyDescent="0.25">
      <c r="C210" s="15" t="s">
        <v>123</v>
      </c>
      <c r="D210" s="10">
        <v>180</v>
      </c>
      <c r="E210" s="10">
        <v>26</v>
      </c>
      <c r="F210" s="10">
        <v>206</v>
      </c>
      <c r="G210" s="35"/>
      <c r="H210" s="35"/>
      <c r="I210" s="35"/>
      <c r="J210" s="36"/>
      <c r="K210" s="36"/>
      <c r="L210" s="36"/>
      <c r="M210" s="36"/>
      <c r="N210" s="36"/>
      <c r="R210" s="34"/>
      <c r="S210" s="7"/>
    </row>
    <row r="211" spans="3:19" ht="18.75" x14ac:dyDescent="0.25">
      <c r="C211" s="35"/>
      <c r="D211" s="35"/>
      <c r="E211" s="35"/>
      <c r="F211" s="35"/>
      <c r="G211" s="35"/>
      <c r="H211" s="35"/>
      <c r="I211" s="35"/>
      <c r="J211" s="36"/>
      <c r="K211" s="36"/>
      <c r="L211" s="36"/>
      <c r="M211" s="36"/>
      <c r="N211" s="36"/>
      <c r="R211" s="34"/>
      <c r="S211" s="7"/>
    </row>
    <row r="212" spans="3:19" ht="18.75" x14ac:dyDescent="0.25">
      <c r="C212" s="35"/>
      <c r="D212" s="35"/>
      <c r="E212" s="35"/>
      <c r="F212" s="35"/>
      <c r="G212" s="35"/>
      <c r="H212" s="35"/>
      <c r="I212" s="35"/>
      <c r="J212" s="36"/>
      <c r="K212" s="36"/>
      <c r="L212" s="36"/>
      <c r="M212" s="36"/>
      <c r="N212" s="36"/>
      <c r="R212" s="34"/>
      <c r="S212" s="7"/>
    </row>
    <row r="213" spans="3:19" ht="34.5" customHeight="1" x14ac:dyDescent="0.25">
      <c r="C213" s="44" t="s">
        <v>130</v>
      </c>
      <c r="D213" s="8" t="s">
        <v>14</v>
      </c>
      <c r="E213" s="8" t="s">
        <v>15</v>
      </c>
      <c r="F213" s="8" t="s">
        <v>11</v>
      </c>
      <c r="G213" s="35"/>
      <c r="H213" s="35"/>
      <c r="I213" s="35"/>
      <c r="J213" s="36"/>
      <c r="K213" s="36"/>
      <c r="L213" s="36"/>
      <c r="M213" s="36"/>
      <c r="N213" s="36"/>
      <c r="R213" s="34"/>
      <c r="S213" s="7"/>
    </row>
    <row r="214" spans="3:19" ht="22.5" customHeight="1" x14ac:dyDescent="0.25">
      <c r="C214" s="15" t="s">
        <v>89</v>
      </c>
      <c r="D214" s="12">
        <v>0.25879917184265011</v>
      </c>
      <c r="E214" s="12">
        <v>0.13043478260869565</v>
      </c>
      <c r="F214" s="12">
        <v>0.24763705103969755</v>
      </c>
      <c r="G214" s="35"/>
      <c r="H214" s="35"/>
      <c r="I214" s="35"/>
      <c r="J214" s="36"/>
      <c r="K214" s="36"/>
      <c r="L214" s="36"/>
      <c r="M214" s="36"/>
      <c r="N214" s="36"/>
      <c r="R214" s="34"/>
      <c r="S214" s="7"/>
    </row>
    <row r="215" spans="3:19" ht="22.5" customHeight="1" x14ac:dyDescent="0.25">
      <c r="C215" s="15" t="s">
        <v>120</v>
      </c>
      <c r="D215" s="12">
        <v>0.25051759834368531</v>
      </c>
      <c r="E215" s="12">
        <v>0.21739130434782608</v>
      </c>
      <c r="F215" s="12">
        <v>0.24763705103969755</v>
      </c>
      <c r="G215" s="35"/>
      <c r="H215" s="35"/>
      <c r="I215" s="35"/>
      <c r="J215" s="36"/>
      <c r="K215" s="36"/>
      <c r="L215" s="36"/>
      <c r="M215" s="36"/>
      <c r="N215" s="36"/>
      <c r="R215" s="34"/>
      <c r="S215" s="7"/>
    </row>
    <row r="216" spans="3:19" ht="22.5" customHeight="1" x14ac:dyDescent="0.25">
      <c r="C216" s="15" t="s">
        <v>91</v>
      </c>
      <c r="D216" s="12">
        <v>8.2815734989648032E-2</v>
      </c>
      <c r="E216" s="12">
        <v>6.5217391304347824E-2</v>
      </c>
      <c r="F216" s="12">
        <v>8.1285444234404536E-2</v>
      </c>
      <c r="G216" s="35"/>
      <c r="H216" s="35"/>
      <c r="I216" s="35"/>
      <c r="J216" s="36"/>
      <c r="K216" s="36"/>
      <c r="L216" s="36"/>
      <c r="M216" s="36"/>
      <c r="N216" s="36"/>
      <c r="R216" s="34"/>
      <c r="S216" s="7"/>
    </row>
    <row r="217" spans="3:19" ht="22.5" customHeight="1" x14ac:dyDescent="0.25">
      <c r="C217" s="15" t="s">
        <v>121</v>
      </c>
      <c r="D217" s="12">
        <v>3.1055900621118012E-2</v>
      </c>
      <c r="E217" s="12">
        <v>2.1739130434782608E-2</v>
      </c>
      <c r="F217" s="12">
        <v>3.0245746691871456E-2</v>
      </c>
      <c r="G217" s="35"/>
      <c r="H217" s="35"/>
      <c r="I217" s="35"/>
      <c r="J217" s="36"/>
      <c r="K217" s="36"/>
      <c r="L217" s="36"/>
      <c r="M217" s="36"/>
      <c r="N217" s="36"/>
      <c r="R217" s="34"/>
      <c r="S217" s="7"/>
    </row>
    <row r="218" spans="3:19" ht="22.5" customHeight="1" x14ac:dyDescent="0.25">
      <c r="C218" s="15" t="s">
        <v>122</v>
      </c>
      <c r="D218" s="12">
        <v>4.140786749482402E-3</v>
      </c>
      <c r="E218" s="12">
        <v>0</v>
      </c>
      <c r="F218" s="12">
        <v>3.780718336483932E-3</v>
      </c>
      <c r="G218" s="35"/>
      <c r="H218" s="35"/>
      <c r="I218" s="35"/>
      <c r="J218" s="36"/>
      <c r="K218" s="36"/>
      <c r="L218" s="36"/>
      <c r="M218" s="36"/>
      <c r="N218" s="36"/>
      <c r="R218" s="34"/>
      <c r="S218" s="7"/>
    </row>
    <row r="219" spans="3:19" ht="30.75" customHeight="1" x14ac:dyDescent="0.25">
      <c r="C219" s="15" t="s">
        <v>123</v>
      </c>
      <c r="D219" s="12">
        <v>0.37267080745341613</v>
      </c>
      <c r="E219" s="12">
        <v>0.56521739130434778</v>
      </c>
      <c r="F219" s="12">
        <v>0.38941398865784499</v>
      </c>
      <c r="G219" s="35"/>
      <c r="H219" s="35"/>
      <c r="I219" s="35"/>
      <c r="J219" s="36"/>
      <c r="K219" s="36"/>
      <c r="L219" s="36"/>
      <c r="M219" s="36"/>
      <c r="N219" s="36"/>
      <c r="R219" s="34"/>
      <c r="S219" s="7"/>
    </row>
    <row r="220" spans="3:19" ht="34.5" customHeight="1" x14ac:dyDescent="0.25">
      <c r="C220" s="35"/>
      <c r="D220" s="35"/>
      <c r="E220" s="35"/>
      <c r="F220" s="35"/>
      <c r="G220" s="35"/>
      <c r="H220" s="35"/>
      <c r="I220" s="35"/>
      <c r="J220" s="36"/>
      <c r="K220" s="36"/>
      <c r="L220" s="36"/>
      <c r="M220" s="36"/>
      <c r="N220" s="36"/>
      <c r="R220" s="34"/>
      <c r="S220" s="7"/>
    </row>
    <row r="221" spans="3:19" ht="23.25" x14ac:dyDescent="0.25">
      <c r="C221" s="44" t="s">
        <v>131</v>
      </c>
      <c r="D221" s="8" t="s">
        <v>14</v>
      </c>
      <c r="E221" s="8" t="s">
        <v>15</v>
      </c>
      <c r="F221" s="8" t="s">
        <v>11</v>
      </c>
      <c r="G221" s="35"/>
      <c r="H221" s="35"/>
      <c r="I221" s="35"/>
      <c r="J221" s="36"/>
      <c r="K221" s="36"/>
      <c r="L221" s="36"/>
      <c r="M221" s="36"/>
      <c r="N221" s="36"/>
      <c r="R221" s="34"/>
      <c r="S221" s="7"/>
    </row>
    <row r="222" spans="3:19" ht="21" x14ac:dyDescent="0.25">
      <c r="C222" s="15" t="s">
        <v>89</v>
      </c>
      <c r="D222" s="10">
        <v>168</v>
      </c>
      <c r="E222" s="10">
        <v>11</v>
      </c>
      <c r="F222" s="10">
        <v>179</v>
      </c>
      <c r="G222" s="35"/>
      <c r="H222" s="35"/>
      <c r="I222" s="35"/>
      <c r="J222" s="36"/>
      <c r="K222" s="36"/>
      <c r="L222" s="36"/>
      <c r="M222" s="36"/>
      <c r="N222" s="36"/>
      <c r="R222" s="34"/>
      <c r="S222" s="7"/>
    </row>
    <row r="223" spans="3:19" ht="21" x14ac:dyDescent="0.25">
      <c r="C223" s="15" t="s">
        <v>120</v>
      </c>
      <c r="D223" s="10">
        <v>124</v>
      </c>
      <c r="E223" s="10">
        <v>8</v>
      </c>
      <c r="F223" s="10">
        <v>132</v>
      </c>
      <c r="G223" s="35"/>
      <c r="H223" s="35"/>
      <c r="I223" s="35"/>
      <c r="J223" s="36"/>
      <c r="K223" s="36"/>
      <c r="L223" s="36"/>
      <c r="M223" s="36"/>
      <c r="N223" s="36"/>
      <c r="R223" s="34"/>
      <c r="S223" s="7"/>
    </row>
    <row r="224" spans="3:19" ht="21" x14ac:dyDescent="0.25">
      <c r="C224" s="15" t="s">
        <v>91</v>
      </c>
      <c r="D224" s="10">
        <v>8</v>
      </c>
      <c r="E224" s="10">
        <v>1</v>
      </c>
      <c r="F224" s="10">
        <v>9</v>
      </c>
      <c r="G224" s="35"/>
      <c r="H224" s="35"/>
      <c r="I224" s="35"/>
      <c r="J224" s="36"/>
      <c r="K224" s="36"/>
      <c r="L224" s="36"/>
      <c r="M224" s="36"/>
      <c r="N224" s="36"/>
      <c r="R224" s="34"/>
      <c r="S224" s="7"/>
    </row>
    <row r="225" spans="3:19" ht="21" x14ac:dyDescent="0.25">
      <c r="C225" s="15" t="s">
        <v>121</v>
      </c>
      <c r="D225" s="10">
        <v>3</v>
      </c>
      <c r="E225" s="10">
        <v>0</v>
      </c>
      <c r="F225" s="10">
        <v>3</v>
      </c>
      <c r="G225" s="35"/>
      <c r="H225" s="35"/>
      <c r="I225" s="35"/>
      <c r="J225" s="36"/>
      <c r="K225" s="36"/>
      <c r="L225" s="36"/>
      <c r="M225" s="36"/>
      <c r="N225" s="36"/>
      <c r="R225" s="34"/>
      <c r="S225" s="7"/>
    </row>
    <row r="226" spans="3:19" ht="21" x14ac:dyDescent="0.25">
      <c r="C226" s="15" t="s">
        <v>122</v>
      </c>
      <c r="D226" s="10">
        <v>0</v>
      </c>
      <c r="E226" s="10">
        <v>0</v>
      </c>
      <c r="F226" s="10">
        <v>0</v>
      </c>
      <c r="G226" s="35"/>
      <c r="H226" s="35"/>
      <c r="I226" s="35"/>
      <c r="J226" s="36"/>
      <c r="K226" s="36"/>
      <c r="L226" s="36"/>
      <c r="M226" s="36"/>
      <c r="N226" s="36"/>
      <c r="R226" s="34"/>
      <c r="S226" s="7"/>
    </row>
    <row r="227" spans="3:19" ht="21" x14ac:dyDescent="0.25">
      <c r="C227" s="15" t="s">
        <v>123</v>
      </c>
      <c r="D227" s="10">
        <v>180</v>
      </c>
      <c r="E227" s="10">
        <v>26</v>
      </c>
      <c r="F227" s="10">
        <v>206</v>
      </c>
      <c r="G227" s="35"/>
      <c r="H227" s="35"/>
      <c r="I227" s="35"/>
      <c r="J227" s="36"/>
      <c r="K227" s="36"/>
      <c r="L227" s="36"/>
      <c r="M227" s="36"/>
      <c r="N227" s="36"/>
      <c r="R227" s="34"/>
      <c r="S227" s="7"/>
    </row>
    <row r="228" spans="3:19" ht="18.75" x14ac:dyDescent="0.25">
      <c r="C228" s="35"/>
      <c r="D228" s="35"/>
      <c r="E228" s="35"/>
      <c r="F228" s="35"/>
      <c r="G228" s="35"/>
      <c r="H228" s="35"/>
      <c r="I228" s="35"/>
      <c r="J228" s="36"/>
      <c r="K228" s="36"/>
      <c r="L228" s="36"/>
      <c r="M228" s="36"/>
      <c r="N228" s="36"/>
      <c r="R228" s="34"/>
      <c r="S228" s="7"/>
    </row>
    <row r="229" spans="3:19" ht="23.25" x14ac:dyDescent="0.25">
      <c r="C229" s="44" t="s">
        <v>132</v>
      </c>
      <c r="D229" s="8" t="s">
        <v>14</v>
      </c>
      <c r="E229" s="8" t="s">
        <v>15</v>
      </c>
      <c r="F229" s="8" t="s">
        <v>11</v>
      </c>
      <c r="G229" s="35"/>
      <c r="H229" s="35"/>
      <c r="I229" s="35"/>
      <c r="J229" s="36"/>
      <c r="K229" s="36"/>
      <c r="L229" s="36"/>
      <c r="M229" s="36"/>
      <c r="N229" s="36"/>
      <c r="R229" s="34"/>
      <c r="S229" s="7"/>
    </row>
    <row r="230" spans="3:19" ht="21" x14ac:dyDescent="0.25">
      <c r="C230" s="15" t="s">
        <v>89</v>
      </c>
      <c r="D230" s="12">
        <v>0.34782608695652173</v>
      </c>
      <c r="E230" s="12">
        <v>0.2391304347826087</v>
      </c>
      <c r="F230" s="12">
        <v>0.33837429111531192</v>
      </c>
      <c r="G230" s="35"/>
      <c r="H230" s="35"/>
      <c r="I230" s="35"/>
      <c r="J230" s="36"/>
      <c r="K230" s="36"/>
      <c r="L230" s="36"/>
      <c r="M230" s="36"/>
      <c r="N230" s="36"/>
      <c r="R230" s="34"/>
      <c r="S230" s="7"/>
    </row>
    <row r="231" spans="3:19" ht="21" x14ac:dyDescent="0.25">
      <c r="C231" s="15" t="s">
        <v>120</v>
      </c>
      <c r="D231" s="12">
        <v>0.25672877846790892</v>
      </c>
      <c r="E231" s="12">
        <v>0.17391304347826086</v>
      </c>
      <c r="F231" s="12">
        <v>0.2495274102079395</v>
      </c>
      <c r="G231" s="35"/>
      <c r="H231" s="35"/>
      <c r="I231" s="35"/>
      <c r="J231" s="36"/>
      <c r="K231" s="36"/>
      <c r="L231" s="36"/>
      <c r="M231" s="36"/>
      <c r="N231" s="36"/>
      <c r="R231" s="34"/>
      <c r="S231" s="7"/>
    </row>
    <row r="232" spans="3:19" ht="21" x14ac:dyDescent="0.25">
      <c r="C232" s="15" t="s">
        <v>91</v>
      </c>
      <c r="D232" s="12">
        <v>1.6563146997929608E-2</v>
      </c>
      <c r="E232" s="12">
        <v>2.1739130434782608E-2</v>
      </c>
      <c r="F232" s="12">
        <v>1.7013232514177693E-2</v>
      </c>
      <c r="G232" s="35"/>
      <c r="H232" s="35"/>
      <c r="I232" s="35"/>
      <c r="J232" s="36"/>
      <c r="K232" s="36"/>
      <c r="L232" s="36"/>
      <c r="M232" s="36"/>
      <c r="N232" s="36"/>
      <c r="R232" s="34"/>
      <c r="S232" s="7"/>
    </row>
    <row r="233" spans="3:19" ht="21" x14ac:dyDescent="0.25">
      <c r="C233" s="15" t="s">
        <v>121</v>
      </c>
      <c r="D233" s="12">
        <v>6.2111801242236021E-3</v>
      </c>
      <c r="E233" s="12">
        <v>0</v>
      </c>
      <c r="F233" s="12">
        <v>5.6710775047258983E-3</v>
      </c>
      <c r="G233" s="35"/>
      <c r="H233" s="35"/>
      <c r="I233" s="35"/>
      <c r="J233" s="36"/>
      <c r="K233" s="36"/>
      <c r="L233" s="36"/>
      <c r="M233" s="36"/>
      <c r="N233" s="36"/>
      <c r="R233" s="34"/>
      <c r="S233" s="7"/>
    </row>
    <row r="234" spans="3:19" ht="21" x14ac:dyDescent="0.25">
      <c r="C234" s="15" t="s">
        <v>122</v>
      </c>
      <c r="D234" s="12">
        <v>0</v>
      </c>
      <c r="E234" s="12">
        <v>0</v>
      </c>
      <c r="F234" s="12">
        <v>0</v>
      </c>
      <c r="G234" s="35"/>
      <c r="H234" s="35"/>
      <c r="I234" s="35"/>
      <c r="J234" s="36"/>
      <c r="K234" s="36"/>
      <c r="L234" s="36"/>
      <c r="M234" s="36"/>
      <c r="N234" s="36"/>
      <c r="R234" s="34"/>
      <c r="S234" s="7"/>
    </row>
    <row r="235" spans="3:19" ht="21" x14ac:dyDescent="0.25">
      <c r="C235" s="15" t="s">
        <v>123</v>
      </c>
      <c r="D235" s="12">
        <v>0.37267080745341613</v>
      </c>
      <c r="E235" s="12">
        <v>0.56521739130434778</v>
      </c>
      <c r="F235" s="12">
        <v>0.38941398865784499</v>
      </c>
      <c r="G235" s="35"/>
      <c r="H235" s="35"/>
      <c r="I235" s="35"/>
      <c r="J235" s="36"/>
      <c r="K235" s="36"/>
      <c r="L235" s="36"/>
      <c r="M235" s="36"/>
      <c r="N235" s="36"/>
      <c r="R235" s="34"/>
      <c r="S235" s="7"/>
    </row>
    <row r="236" spans="3:19" ht="16.5" customHeight="1" x14ac:dyDescent="0.25">
      <c r="C236" s="46"/>
      <c r="D236" s="36"/>
      <c r="E236" s="36"/>
      <c r="F236" s="36"/>
      <c r="G236" s="35"/>
      <c r="H236" s="35"/>
      <c r="I236" s="35"/>
      <c r="J236" s="36"/>
      <c r="K236" s="36"/>
      <c r="L236" s="36"/>
      <c r="M236" s="36"/>
      <c r="N236" s="36"/>
      <c r="R236" s="34"/>
      <c r="S236" s="7"/>
    </row>
    <row r="237" spans="3:19" ht="23.25" x14ac:dyDescent="0.25">
      <c r="C237" s="44" t="s">
        <v>133</v>
      </c>
      <c r="D237" s="8" t="s">
        <v>14</v>
      </c>
      <c r="E237" s="8" t="s">
        <v>15</v>
      </c>
      <c r="F237" s="8" t="s">
        <v>11</v>
      </c>
      <c r="G237" s="35"/>
      <c r="H237" s="35"/>
      <c r="I237" s="35"/>
      <c r="J237" s="36"/>
      <c r="K237" s="36"/>
      <c r="L237" s="36"/>
      <c r="M237" s="36"/>
      <c r="N237" s="36"/>
      <c r="R237" s="34"/>
      <c r="S237" s="7"/>
    </row>
    <row r="238" spans="3:19" ht="21" x14ac:dyDescent="0.25">
      <c r="C238" s="15" t="s">
        <v>89</v>
      </c>
      <c r="D238" s="10">
        <v>125</v>
      </c>
      <c r="E238" s="10">
        <v>7</v>
      </c>
      <c r="F238" s="10">
        <v>132</v>
      </c>
      <c r="G238" s="35"/>
      <c r="H238" s="35"/>
      <c r="I238" s="35"/>
      <c r="J238" s="36"/>
      <c r="K238" s="36"/>
      <c r="L238" s="36"/>
      <c r="M238" s="36"/>
      <c r="N238" s="36"/>
      <c r="R238" s="34"/>
      <c r="S238" s="7"/>
    </row>
    <row r="239" spans="3:19" ht="21" x14ac:dyDescent="0.25">
      <c r="C239" s="15" t="s">
        <v>120</v>
      </c>
      <c r="D239" s="10">
        <v>121</v>
      </c>
      <c r="E239" s="10">
        <v>5</v>
      </c>
      <c r="F239" s="10">
        <v>126</v>
      </c>
      <c r="G239" s="35"/>
      <c r="H239" s="35"/>
      <c r="I239" s="35"/>
      <c r="J239" s="36"/>
      <c r="K239" s="36"/>
      <c r="L239" s="36"/>
      <c r="M239" s="36"/>
      <c r="N239" s="36"/>
      <c r="R239" s="34"/>
      <c r="S239" s="7"/>
    </row>
    <row r="240" spans="3:19" ht="21" x14ac:dyDescent="0.25">
      <c r="C240" s="15" t="s">
        <v>91</v>
      </c>
      <c r="D240" s="10">
        <v>41</v>
      </c>
      <c r="E240" s="10">
        <v>8</v>
      </c>
      <c r="F240" s="10">
        <v>49</v>
      </c>
      <c r="G240" s="35"/>
      <c r="H240" s="35"/>
      <c r="I240" s="35"/>
      <c r="J240" s="36"/>
      <c r="K240" s="36"/>
      <c r="L240" s="36"/>
      <c r="M240" s="36"/>
      <c r="N240" s="36"/>
      <c r="R240" s="34"/>
      <c r="S240" s="7"/>
    </row>
    <row r="241" spans="3:19" ht="21" x14ac:dyDescent="0.25">
      <c r="C241" s="15" t="s">
        <v>121</v>
      </c>
      <c r="D241" s="10">
        <v>12</v>
      </c>
      <c r="E241" s="10">
        <v>0</v>
      </c>
      <c r="F241" s="10">
        <v>12</v>
      </c>
      <c r="G241" s="35"/>
      <c r="H241" s="35"/>
      <c r="I241" s="35"/>
      <c r="J241" s="36"/>
      <c r="K241" s="36"/>
      <c r="L241" s="36"/>
      <c r="M241" s="36"/>
      <c r="N241" s="36"/>
      <c r="R241" s="34"/>
      <c r="S241" s="7"/>
    </row>
    <row r="242" spans="3:19" ht="21" x14ac:dyDescent="0.25">
      <c r="C242" s="15" t="s">
        <v>122</v>
      </c>
      <c r="D242" s="10">
        <v>4</v>
      </c>
      <c r="E242" s="10">
        <v>0</v>
      </c>
      <c r="F242" s="10">
        <v>4</v>
      </c>
      <c r="G242" s="35"/>
      <c r="H242" s="35"/>
      <c r="I242" s="35"/>
      <c r="J242" s="36"/>
      <c r="K242" s="36"/>
      <c r="L242" s="36"/>
      <c r="M242" s="36"/>
      <c r="N242" s="36"/>
      <c r="R242" s="34"/>
      <c r="S242" s="7"/>
    </row>
    <row r="243" spans="3:19" ht="21" x14ac:dyDescent="0.25">
      <c r="C243" s="15" t="s">
        <v>123</v>
      </c>
      <c r="D243" s="10">
        <v>180</v>
      </c>
      <c r="E243" s="10">
        <v>26</v>
      </c>
      <c r="F243" s="10">
        <v>206</v>
      </c>
      <c r="G243" s="35"/>
      <c r="H243" s="35"/>
      <c r="I243" s="35"/>
      <c r="J243" s="36"/>
      <c r="K243" s="36"/>
      <c r="L243" s="36"/>
      <c r="M243" s="36"/>
      <c r="N243" s="36"/>
      <c r="R243" s="34"/>
      <c r="S243" s="7"/>
    </row>
    <row r="244" spans="3:19" ht="18.75" x14ac:dyDescent="0.25">
      <c r="C244" s="35"/>
      <c r="D244" s="35"/>
      <c r="E244" s="35"/>
      <c r="F244" s="35"/>
      <c r="G244" s="35"/>
      <c r="H244" s="35"/>
      <c r="I244" s="35"/>
      <c r="J244" s="36"/>
      <c r="K244" s="36"/>
      <c r="L244" s="36"/>
      <c r="M244" s="36"/>
      <c r="N244" s="36"/>
      <c r="R244" s="34"/>
      <c r="S244" s="7"/>
    </row>
    <row r="245" spans="3:19" ht="23.25" x14ac:dyDescent="0.25">
      <c r="C245" s="44" t="s">
        <v>134</v>
      </c>
      <c r="D245" s="8" t="s">
        <v>14</v>
      </c>
      <c r="E245" s="8" t="s">
        <v>15</v>
      </c>
      <c r="F245" s="8" t="s">
        <v>11</v>
      </c>
      <c r="G245" s="35"/>
      <c r="H245" s="35"/>
      <c r="I245" s="35"/>
      <c r="J245" s="36"/>
      <c r="K245" s="36"/>
      <c r="L245" s="36"/>
      <c r="M245" s="36"/>
      <c r="N245" s="36"/>
      <c r="R245" s="34"/>
      <c r="S245" s="7"/>
    </row>
    <row r="246" spans="3:19" ht="21" x14ac:dyDescent="0.25">
      <c r="C246" s="15" t="s">
        <v>89</v>
      </c>
      <c r="D246" s="12">
        <v>0.25879917184265011</v>
      </c>
      <c r="E246" s="12">
        <v>0.15217391304347827</v>
      </c>
      <c r="F246" s="12">
        <v>0.2495274102079395</v>
      </c>
      <c r="G246" s="35"/>
      <c r="H246" s="35"/>
      <c r="I246" s="35"/>
      <c r="J246" s="36"/>
      <c r="K246" s="36"/>
      <c r="L246" s="36"/>
      <c r="M246" s="36"/>
      <c r="N246" s="36"/>
      <c r="R246" s="34"/>
      <c r="S246" s="7"/>
    </row>
    <row r="247" spans="3:19" ht="21" x14ac:dyDescent="0.25">
      <c r="C247" s="15" t="s">
        <v>120</v>
      </c>
      <c r="D247" s="12">
        <v>0.25051759834368531</v>
      </c>
      <c r="E247" s="12">
        <v>0.10869565217391304</v>
      </c>
      <c r="F247" s="12">
        <v>0.23818525519848771</v>
      </c>
      <c r="G247" s="35"/>
      <c r="H247" s="35"/>
      <c r="I247" s="35"/>
      <c r="J247" s="36"/>
      <c r="K247" s="36"/>
      <c r="L247" s="36"/>
      <c r="M247" s="36"/>
      <c r="N247" s="36"/>
      <c r="R247" s="34"/>
      <c r="S247" s="7"/>
    </row>
    <row r="248" spans="3:19" ht="21" x14ac:dyDescent="0.25">
      <c r="C248" s="15" t="s">
        <v>91</v>
      </c>
      <c r="D248" s="12">
        <v>8.4886128364389232E-2</v>
      </c>
      <c r="E248" s="12">
        <v>0.17391304347826086</v>
      </c>
      <c r="F248" s="12">
        <v>9.2627599243856329E-2</v>
      </c>
      <c r="G248" s="35"/>
      <c r="H248" s="35"/>
      <c r="I248" s="35"/>
      <c r="J248" s="36"/>
      <c r="K248" s="36"/>
      <c r="L248" s="36"/>
      <c r="M248" s="36"/>
      <c r="N248" s="36"/>
      <c r="R248" s="34"/>
      <c r="S248" s="7"/>
    </row>
    <row r="249" spans="3:19" ht="21" x14ac:dyDescent="0.25">
      <c r="C249" s="15" t="s">
        <v>121</v>
      </c>
      <c r="D249" s="12">
        <v>2.4844720496894408E-2</v>
      </c>
      <c r="E249" s="12">
        <v>0</v>
      </c>
      <c r="F249" s="12">
        <v>2.2684310018903593E-2</v>
      </c>
      <c r="G249" s="35"/>
      <c r="H249" s="35"/>
      <c r="I249" s="35"/>
      <c r="J249" s="36"/>
      <c r="K249" s="36"/>
      <c r="L249" s="36"/>
      <c r="M249" s="36"/>
      <c r="N249" s="36"/>
      <c r="R249" s="34"/>
      <c r="S249" s="7"/>
    </row>
    <row r="250" spans="3:19" ht="21" x14ac:dyDescent="0.25">
      <c r="C250" s="15" t="s">
        <v>122</v>
      </c>
      <c r="D250" s="12">
        <v>8.2815734989648039E-3</v>
      </c>
      <c r="E250" s="12">
        <v>0</v>
      </c>
      <c r="F250" s="12">
        <v>7.5614366729678641E-3</v>
      </c>
      <c r="G250" s="35"/>
      <c r="H250" s="35"/>
      <c r="I250" s="35"/>
      <c r="J250" s="36"/>
      <c r="K250" s="36"/>
      <c r="L250" s="36"/>
      <c r="M250" s="36"/>
      <c r="N250" s="36"/>
      <c r="R250" s="34"/>
      <c r="S250" s="7"/>
    </row>
    <row r="251" spans="3:19" ht="21" x14ac:dyDescent="0.25">
      <c r="C251" s="15" t="s">
        <v>123</v>
      </c>
      <c r="D251" s="12">
        <v>0.37267080745341613</v>
      </c>
      <c r="E251" s="12">
        <v>0.56521739130434778</v>
      </c>
      <c r="F251" s="12">
        <v>0.38941398865784499</v>
      </c>
      <c r="G251" s="35"/>
      <c r="H251" s="35"/>
      <c r="I251" s="35"/>
      <c r="J251" s="36"/>
      <c r="K251" s="36"/>
      <c r="L251" s="36"/>
      <c r="M251" s="36"/>
      <c r="N251" s="36"/>
      <c r="R251" s="34"/>
      <c r="S251" s="7"/>
    </row>
    <row r="252" spans="3:19" ht="21" x14ac:dyDescent="0.25">
      <c r="C252" s="46"/>
      <c r="D252" s="36"/>
      <c r="E252" s="36"/>
      <c r="F252" s="36"/>
      <c r="G252" s="35"/>
      <c r="H252" s="35"/>
      <c r="I252" s="35"/>
      <c r="J252" s="36"/>
      <c r="K252" s="36"/>
      <c r="L252" s="36"/>
      <c r="M252" s="36"/>
      <c r="N252" s="36"/>
      <c r="R252" s="34"/>
      <c r="S252" s="7"/>
    </row>
    <row r="253" spans="3:19" ht="21" x14ac:dyDescent="0.25">
      <c r="C253" s="46"/>
      <c r="D253" s="36"/>
      <c r="E253" s="36"/>
      <c r="F253" s="36"/>
      <c r="G253" s="35"/>
      <c r="H253" s="35"/>
      <c r="I253" s="35"/>
      <c r="J253" s="36"/>
      <c r="K253" s="36"/>
      <c r="L253" s="36"/>
      <c r="M253" s="36"/>
      <c r="N253" s="36"/>
      <c r="R253" s="34"/>
      <c r="S253" s="7"/>
    </row>
    <row r="254" spans="3:19" ht="21" x14ac:dyDescent="0.25">
      <c r="C254" s="46"/>
      <c r="D254" s="36"/>
      <c r="E254" s="36"/>
      <c r="F254" s="36"/>
      <c r="G254" s="35"/>
      <c r="H254" s="35"/>
      <c r="I254" s="35"/>
      <c r="J254" s="36"/>
      <c r="K254" s="36"/>
      <c r="L254" s="36"/>
      <c r="M254" s="36"/>
      <c r="N254" s="36"/>
      <c r="R254" s="34"/>
      <c r="S254" s="7"/>
    </row>
    <row r="255" spans="3:19" ht="23.25" x14ac:dyDescent="0.25">
      <c r="C255" s="44" t="s">
        <v>135</v>
      </c>
      <c r="D255" s="8" t="s">
        <v>14</v>
      </c>
      <c r="E255" s="8" t="s">
        <v>15</v>
      </c>
      <c r="F255" s="8" t="s">
        <v>11</v>
      </c>
      <c r="G255" s="35"/>
      <c r="H255" s="35"/>
      <c r="I255" s="35"/>
      <c r="J255" s="36"/>
      <c r="K255" s="36"/>
      <c r="L255" s="36"/>
      <c r="M255" s="36"/>
      <c r="N255" s="36"/>
      <c r="R255" s="34"/>
      <c r="S255" s="7"/>
    </row>
    <row r="256" spans="3:19" ht="21" x14ac:dyDescent="0.25">
      <c r="C256" s="15" t="s">
        <v>89</v>
      </c>
      <c r="D256" s="10">
        <v>113</v>
      </c>
      <c r="E256" s="10">
        <v>7</v>
      </c>
      <c r="F256" s="10">
        <v>120</v>
      </c>
      <c r="G256" s="35"/>
      <c r="H256" s="35"/>
      <c r="I256" s="35"/>
      <c r="J256" s="36"/>
      <c r="K256" s="36"/>
      <c r="L256" s="36"/>
      <c r="M256" s="36"/>
      <c r="N256" s="36"/>
      <c r="R256" s="34"/>
      <c r="S256" s="7"/>
    </row>
    <row r="257" spans="3:19" ht="21" x14ac:dyDescent="0.25">
      <c r="C257" s="15" t="s">
        <v>120</v>
      </c>
      <c r="D257" s="10">
        <v>130</v>
      </c>
      <c r="E257" s="10">
        <v>6</v>
      </c>
      <c r="F257" s="10">
        <v>136</v>
      </c>
      <c r="G257" s="35"/>
      <c r="H257" s="35"/>
      <c r="I257" s="35"/>
      <c r="J257" s="36"/>
      <c r="K257" s="36"/>
      <c r="L257" s="36"/>
      <c r="M257" s="36"/>
      <c r="N257" s="36"/>
      <c r="R257" s="34"/>
      <c r="S257" s="7"/>
    </row>
    <row r="258" spans="3:19" ht="21" x14ac:dyDescent="0.25">
      <c r="C258" s="15" t="s">
        <v>91</v>
      </c>
      <c r="D258" s="10">
        <v>42</v>
      </c>
      <c r="E258" s="10">
        <v>6</v>
      </c>
      <c r="F258" s="10">
        <v>48</v>
      </c>
      <c r="G258" s="35"/>
      <c r="H258" s="35"/>
      <c r="I258" s="35"/>
      <c r="J258" s="36"/>
      <c r="K258" s="36"/>
      <c r="L258" s="36"/>
      <c r="M258" s="36"/>
      <c r="N258" s="36"/>
      <c r="R258" s="34"/>
      <c r="S258" s="7"/>
    </row>
    <row r="259" spans="3:19" ht="21" x14ac:dyDescent="0.25">
      <c r="C259" s="15" t="s">
        <v>121</v>
      </c>
      <c r="D259" s="10">
        <v>14</v>
      </c>
      <c r="E259" s="10">
        <v>0</v>
      </c>
      <c r="F259" s="10">
        <v>14</v>
      </c>
      <c r="G259" s="35"/>
      <c r="H259" s="35"/>
      <c r="I259" s="35"/>
      <c r="J259" s="36"/>
      <c r="K259" s="36"/>
      <c r="L259" s="36"/>
      <c r="M259" s="36"/>
      <c r="N259" s="36"/>
      <c r="R259" s="34"/>
      <c r="S259" s="7"/>
    </row>
    <row r="260" spans="3:19" ht="21" x14ac:dyDescent="0.25">
      <c r="C260" s="15" t="s">
        <v>122</v>
      </c>
      <c r="D260" s="10">
        <v>4</v>
      </c>
      <c r="E260" s="10">
        <v>1</v>
      </c>
      <c r="F260" s="10">
        <v>5</v>
      </c>
      <c r="G260" s="35"/>
      <c r="H260" s="35"/>
      <c r="I260" s="35"/>
      <c r="J260" s="36"/>
      <c r="K260" s="36"/>
      <c r="L260" s="36"/>
      <c r="M260" s="36"/>
      <c r="N260" s="36"/>
      <c r="R260" s="34"/>
      <c r="S260" s="7"/>
    </row>
    <row r="261" spans="3:19" ht="21" x14ac:dyDescent="0.25">
      <c r="C261" s="15" t="s">
        <v>123</v>
      </c>
      <c r="D261" s="10">
        <v>180</v>
      </c>
      <c r="E261" s="10">
        <v>26</v>
      </c>
      <c r="F261" s="10">
        <v>206</v>
      </c>
      <c r="G261" s="35"/>
      <c r="H261" s="35"/>
      <c r="I261" s="35"/>
      <c r="J261" s="36"/>
      <c r="K261" s="36"/>
      <c r="L261" s="36"/>
      <c r="M261" s="36"/>
      <c r="N261" s="36"/>
      <c r="R261" s="34"/>
      <c r="S261" s="7"/>
    </row>
    <row r="262" spans="3:19" ht="18.75" x14ac:dyDescent="0.25">
      <c r="C262" s="35"/>
      <c r="D262" s="35"/>
      <c r="E262" s="35"/>
      <c r="F262" s="35"/>
      <c r="G262" s="35"/>
      <c r="H262" s="35"/>
      <c r="I262" s="35"/>
      <c r="J262" s="36"/>
      <c r="K262" s="36"/>
      <c r="L262" s="36"/>
      <c r="M262" s="36"/>
      <c r="N262" s="36"/>
      <c r="R262" s="34"/>
      <c r="S262" s="7"/>
    </row>
    <row r="263" spans="3:19" ht="23.25" x14ac:dyDescent="0.25">
      <c r="C263" s="44" t="s">
        <v>136</v>
      </c>
      <c r="D263" s="8" t="s">
        <v>14</v>
      </c>
      <c r="E263" s="8" t="s">
        <v>15</v>
      </c>
      <c r="F263" s="8" t="s">
        <v>11</v>
      </c>
      <c r="G263" s="35"/>
      <c r="H263" s="35"/>
      <c r="I263" s="35"/>
      <c r="J263" s="36"/>
      <c r="K263" s="36"/>
      <c r="L263" s="36"/>
      <c r="M263" s="36"/>
      <c r="N263" s="36"/>
      <c r="R263" s="34"/>
      <c r="S263" s="7"/>
    </row>
    <row r="264" spans="3:19" ht="21" x14ac:dyDescent="0.25">
      <c r="C264" s="15" t="s">
        <v>89</v>
      </c>
      <c r="D264" s="12">
        <v>0.23395445134575568</v>
      </c>
      <c r="E264" s="12">
        <v>0.15217391304347827</v>
      </c>
      <c r="F264" s="12">
        <v>0.22684310018903592</v>
      </c>
      <c r="G264" s="35"/>
      <c r="H264" s="35"/>
      <c r="I264" s="35"/>
      <c r="J264" s="36"/>
      <c r="K264" s="36"/>
      <c r="L264" s="36"/>
      <c r="M264" s="36"/>
      <c r="N264" s="36"/>
      <c r="R264" s="34"/>
      <c r="S264" s="7"/>
    </row>
    <row r="265" spans="3:19" ht="21" x14ac:dyDescent="0.25">
      <c r="C265" s="15" t="s">
        <v>120</v>
      </c>
      <c r="D265" s="12">
        <v>0.2691511387163561</v>
      </c>
      <c r="E265" s="12">
        <v>0.15217391304347827</v>
      </c>
      <c r="F265" s="12">
        <v>0.25708884688090738</v>
      </c>
      <c r="G265" s="35"/>
      <c r="H265" s="35"/>
      <c r="I265" s="35"/>
      <c r="J265" s="36"/>
      <c r="K265" s="36"/>
      <c r="L265" s="36"/>
      <c r="M265" s="36"/>
      <c r="N265" s="36"/>
      <c r="R265" s="34"/>
      <c r="S265" s="7"/>
    </row>
    <row r="266" spans="3:19" ht="21" x14ac:dyDescent="0.25">
      <c r="C266" s="15" t="s">
        <v>91</v>
      </c>
      <c r="D266" s="12">
        <v>8.6956521739130432E-2</v>
      </c>
      <c r="E266" s="12">
        <v>0.13043478260869565</v>
      </c>
      <c r="F266" s="12">
        <v>9.0737240075614373E-2</v>
      </c>
      <c r="G266" s="35"/>
      <c r="H266" s="35"/>
      <c r="I266" s="35"/>
      <c r="J266" s="36"/>
      <c r="K266" s="36"/>
      <c r="L266" s="36"/>
      <c r="M266" s="36"/>
      <c r="N266" s="36"/>
      <c r="R266" s="34"/>
      <c r="S266" s="7"/>
    </row>
    <row r="267" spans="3:19" ht="21" x14ac:dyDescent="0.25">
      <c r="C267" s="15" t="s">
        <v>121</v>
      </c>
      <c r="D267" s="12">
        <v>2.8985507246376812E-2</v>
      </c>
      <c r="E267" s="12">
        <v>0</v>
      </c>
      <c r="F267" s="12">
        <v>2.6465028355387523E-2</v>
      </c>
      <c r="G267" s="35"/>
      <c r="H267" s="35"/>
      <c r="I267" s="35"/>
      <c r="J267" s="36"/>
      <c r="K267" s="36"/>
      <c r="L267" s="36"/>
      <c r="M267" s="36"/>
      <c r="N267" s="36"/>
      <c r="R267" s="34"/>
      <c r="S267" s="7"/>
    </row>
    <row r="268" spans="3:19" ht="21" x14ac:dyDescent="0.25">
      <c r="C268" s="15" t="s">
        <v>122</v>
      </c>
      <c r="D268" s="12">
        <v>8.2815734989648039E-3</v>
      </c>
      <c r="E268" s="12">
        <v>0</v>
      </c>
      <c r="F268" s="12">
        <v>9.4517958412098299E-3</v>
      </c>
      <c r="G268" s="35"/>
      <c r="H268" s="35"/>
      <c r="I268" s="35"/>
      <c r="J268" s="36"/>
      <c r="K268" s="36"/>
      <c r="L268" s="36"/>
      <c r="M268" s="36"/>
      <c r="N268" s="36"/>
      <c r="R268" s="34"/>
      <c r="S268" s="7"/>
    </row>
    <row r="269" spans="3:19" ht="21" x14ac:dyDescent="0.25">
      <c r="C269" s="15" t="s">
        <v>123</v>
      </c>
      <c r="D269" s="12">
        <v>0.37267080745341613</v>
      </c>
      <c r="E269" s="12">
        <v>0.56521739130434778</v>
      </c>
      <c r="F269" s="12">
        <v>0.38941398865784499</v>
      </c>
      <c r="G269" s="35"/>
      <c r="H269" s="35"/>
      <c r="I269" s="35"/>
      <c r="J269" s="36"/>
      <c r="K269" s="36"/>
      <c r="L269" s="36"/>
      <c r="M269" s="36"/>
      <c r="N269" s="36"/>
      <c r="R269" s="34"/>
      <c r="S269" s="7"/>
    </row>
    <row r="270" spans="3:19" ht="21" x14ac:dyDescent="0.25">
      <c r="C270" s="46"/>
      <c r="D270" s="36"/>
      <c r="E270" s="36"/>
      <c r="F270" s="36"/>
      <c r="G270" s="35"/>
      <c r="H270" s="35"/>
      <c r="I270" s="35"/>
      <c r="J270" s="36"/>
      <c r="K270" s="36"/>
      <c r="L270" s="36"/>
      <c r="M270" s="36"/>
      <c r="N270" s="36"/>
      <c r="R270" s="34"/>
      <c r="S270" s="7"/>
    </row>
    <row r="271" spans="3:19" ht="23.25" x14ac:dyDescent="0.25">
      <c r="C271" s="44" t="s">
        <v>137</v>
      </c>
      <c r="D271" s="8" t="s">
        <v>14</v>
      </c>
      <c r="E271" s="8" t="s">
        <v>15</v>
      </c>
      <c r="F271" s="8" t="s">
        <v>11</v>
      </c>
      <c r="G271" s="35"/>
      <c r="H271" s="35"/>
      <c r="I271" s="35"/>
      <c r="J271" s="36"/>
      <c r="K271" s="36"/>
      <c r="L271" s="36"/>
      <c r="M271" s="36"/>
      <c r="N271" s="36"/>
      <c r="R271" s="34"/>
      <c r="S271" s="7"/>
    </row>
    <row r="272" spans="3:19" ht="21" x14ac:dyDescent="0.25">
      <c r="C272" s="15" t="s">
        <v>89</v>
      </c>
      <c r="D272" s="10">
        <v>88</v>
      </c>
      <c r="E272" s="10">
        <v>7</v>
      </c>
      <c r="F272" s="10">
        <v>95</v>
      </c>
      <c r="G272" s="35"/>
      <c r="H272" s="35"/>
      <c r="I272" s="35"/>
      <c r="J272" s="36"/>
      <c r="K272" s="36"/>
      <c r="L272" s="36"/>
      <c r="M272" s="36"/>
      <c r="N272" s="36"/>
      <c r="R272" s="34"/>
      <c r="S272" s="7"/>
    </row>
    <row r="273" spans="3:19" ht="21" x14ac:dyDescent="0.25">
      <c r="C273" s="15" t="s">
        <v>120</v>
      </c>
      <c r="D273" s="10">
        <v>133</v>
      </c>
      <c r="E273" s="10">
        <v>7</v>
      </c>
      <c r="F273" s="10">
        <v>140</v>
      </c>
      <c r="G273" s="35"/>
      <c r="H273" s="35"/>
      <c r="I273" s="35"/>
      <c r="J273" s="36"/>
      <c r="K273" s="36"/>
      <c r="L273" s="36"/>
      <c r="M273" s="36"/>
      <c r="N273" s="36"/>
      <c r="R273" s="34"/>
      <c r="S273" s="7"/>
    </row>
    <row r="274" spans="3:19" ht="21" x14ac:dyDescent="0.25">
      <c r="C274" s="15" t="s">
        <v>91</v>
      </c>
      <c r="D274" s="10">
        <v>65</v>
      </c>
      <c r="E274" s="10">
        <v>6</v>
      </c>
      <c r="F274" s="10">
        <v>71</v>
      </c>
      <c r="G274" s="35"/>
      <c r="H274" s="35"/>
      <c r="I274" s="35"/>
      <c r="J274" s="36"/>
      <c r="K274" s="36"/>
      <c r="L274" s="36"/>
      <c r="M274" s="36"/>
      <c r="N274" s="36"/>
      <c r="R274" s="34"/>
      <c r="S274" s="7"/>
    </row>
    <row r="275" spans="3:19" ht="21" x14ac:dyDescent="0.25">
      <c r="C275" s="15" t="s">
        <v>121</v>
      </c>
      <c r="D275" s="10">
        <v>16</v>
      </c>
      <c r="E275" s="10">
        <v>0</v>
      </c>
      <c r="F275" s="10">
        <v>16</v>
      </c>
      <c r="G275" s="35"/>
      <c r="H275" s="35"/>
      <c r="I275" s="35"/>
      <c r="J275" s="36"/>
      <c r="K275" s="36"/>
      <c r="L275" s="36"/>
      <c r="M275" s="36"/>
      <c r="N275" s="36"/>
      <c r="R275" s="34"/>
      <c r="S275" s="7"/>
    </row>
    <row r="276" spans="3:19" ht="21" x14ac:dyDescent="0.25">
      <c r="C276" s="15" t="s">
        <v>122</v>
      </c>
      <c r="D276" s="10">
        <v>1</v>
      </c>
      <c r="E276" s="10">
        <v>0</v>
      </c>
      <c r="F276" s="10">
        <v>1</v>
      </c>
      <c r="G276" s="35"/>
      <c r="H276" s="35"/>
      <c r="I276" s="35"/>
      <c r="J276" s="36"/>
      <c r="K276" s="36"/>
      <c r="L276" s="36"/>
      <c r="M276" s="36"/>
      <c r="N276" s="36"/>
      <c r="R276" s="34"/>
      <c r="S276" s="7"/>
    </row>
    <row r="277" spans="3:19" ht="21" x14ac:dyDescent="0.25">
      <c r="C277" s="15" t="s">
        <v>123</v>
      </c>
      <c r="D277" s="10">
        <v>180</v>
      </c>
      <c r="E277" s="10">
        <v>26</v>
      </c>
      <c r="F277" s="10">
        <v>206</v>
      </c>
      <c r="G277" s="35"/>
      <c r="H277" s="35"/>
      <c r="I277" s="35"/>
      <c r="J277" s="36"/>
      <c r="K277" s="36"/>
      <c r="L277" s="36"/>
      <c r="M277" s="36"/>
      <c r="N277" s="36"/>
      <c r="R277" s="34"/>
      <c r="S277" s="7"/>
    </row>
    <row r="278" spans="3:19" ht="18.75" x14ac:dyDescent="0.25">
      <c r="C278" s="35"/>
      <c r="D278" s="35"/>
      <c r="E278" s="35"/>
      <c r="F278" s="35"/>
      <c r="G278" s="35"/>
      <c r="H278" s="35"/>
      <c r="I278" s="35"/>
      <c r="J278" s="36"/>
      <c r="K278" s="36"/>
      <c r="L278" s="36"/>
      <c r="M278" s="36"/>
      <c r="N278" s="36"/>
      <c r="R278" s="34"/>
      <c r="S278" s="7"/>
    </row>
    <row r="279" spans="3:19" ht="23.25" x14ac:dyDescent="0.25">
      <c r="C279" s="44" t="s">
        <v>138</v>
      </c>
      <c r="D279" s="8" t="s">
        <v>14</v>
      </c>
      <c r="E279" s="8" t="s">
        <v>15</v>
      </c>
      <c r="F279" s="8" t="s">
        <v>11</v>
      </c>
      <c r="G279" s="35"/>
      <c r="H279" s="35"/>
      <c r="I279" s="35"/>
      <c r="J279" s="36"/>
      <c r="K279" s="36"/>
      <c r="L279" s="36"/>
      <c r="M279" s="36"/>
      <c r="N279" s="36"/>
      <c r="R279" s="34"/>
      <c r="S279" s="7"/>
    </row>
    <row r="280" spans="3:19" ht="21" x14ac:dyDescent="0.25">
      <c r="C280" s="15" t="s">
        <v>89</v>
      </c>
      <c r="D280" s="12">
        <v>0.18219461697722567</v>
      </c>
      <c r="E280" s="12">
        <v>0.15217391304347827</v>
      </c>
      <c r="F280" s="12">
        <v>0.17958412098298676</v>
      </c>
      <c r="G280" s="35"/>
      <c r="H280" s="35"/>
      <c r="I280" s="35"/>
      <c r="J280" s="36"/>
      <c r="K280" s="36"/>
      <c r="L280" s="36"/>
      <c r="M280" s="36"/>
      <c r="N280" s="36"/>
      <c r="R280" s="34"/>
      <c r="S280" s="7"/>
    </row>
    <row r="281" spans="3:19" ht="21" x14ac:dyDescent="0.25">
      <c r="C281" s="15" t="s">
        <v>120</v>
      </c>
      <c r="D281" s="12">
        <v>0.27536231884057971</v>
      </c>
      <c r="E281" s="12">
        <v>0.15217391304347827</v>
      </c>
      <c r="F281" s="12">
        <v>0.26465028355387521</v>
      </c>
      <c r="G281" s="35"/>
      <c r="H281" s="35"/>
      <c r="I281" s="35"/>
      <c r="J281" s="36"/>
      <c r="K281" s="36"/>
      <c r="L281" s="36"/>
      <c r="M281" s="36"/>
      <c r="N281" s="36"/>
      <c r="R281" s="34"/>
      <c r="S281" s="7"/>
    </row>
    <row r="282" spans="3:19" ht="21" x14ac:dyDescent="0.25">
      <c r="C282" s="15" t="s">
        <v>91</v>
      </c>
      <c r="D282" s="12">
        <v>0.13457556935817805</v>
      </c>
      <c r="E282" s="12">
        <v>0.13043478260869565</v>
      </c>
      <c r="F282" s="12">
        <v>0.13421550094517959</v>
      </c>
      <c r="G282" s="35"/>
      <c r="H282" s="35"/>
      <c r="I282" s="35"/>
      <c r="J282" s="36"/>
      <c r="K282" s="36"/>
      <c r="L282" s="36"/>
      <c r="M282" s="36"/>
      <c r="N282" s="36"/>
      <c r="R282" s="34"/>
      <c r="S282" s="7"/>
    </row>
    <row r="283" spans="3:19" ht="21" x14ac:dyDescent="0.25">
      <c r="C283" s="15" t="s">
        <v>121</v>
      </c>
      <c r="D283" s="12">
        <v>3.3126293995859216E-2</v>
      </c>
      <c r="E283" s="12">
        <v>0</v>
      </c>
      <c r="F283" s="12">
        <v>3.0245746691871456E-2</v>
      </c>
      <c r="G283" s="35"/>
      <c r="H283" s="35"/>
      <c r="I283" s="35"/>
      <c r="J283" s="36"/>
      <c r="K283" s="36"/>
      <c r="L283" s="36"/>
      <c r="M283" s="36"/>
      <c r="N283" s="36"/>
      <c r="R283" s="34"/>
      <c r="S283" s="7"/>
    </row>
    <row r="284" spans="3:19" ht="21" x14ac:dyDescent="0.25">
      <c r="C284" s="15" t="s">
        <v>122</v>
      </c>
      <c r="D284" s="12">
        <v>2.070393374741201E-3</v>
      </c>
      <c r="E284" s="12">
        <v>0</v>
      </c>
      <c r="F284" s="12">
        <v>1.890359168241966E-3</v>
      </c>
      <c r="G284" s="35"/>
      <c r="H284" s="35"/>
      <c r="I284" s="35"/>
      <c r="J284" s="36"/>
      <c r="K284" s="36"/>
      <c r="L284" s="36"/>
      <c r="M284" s="36"/>
      <c r="N284" s="36"/>
      <c r="R284" s="34"/>
      <c r="S284" s="7"/>
    </row>
    <row r="285" spans="3:19" ht="26.25" customHeight="1" x14ac:dyDescent="0.25">
      <c r="C285" s="15" t="s">
        <v>123</v>
      </c>
      <c r="D285" s="12">
        <v>0.37267080745341613</v>
      </c>
      <c r="E285" s="12">
        <v>0.56521739130434778</v>
      </c>
      <c r="F285" s="12">
        <v>0.38941398865784499</v>
      </c>
      <c r="R285" s="34"/>
      <c r="S285" s="7"/>
    </row>
    <row r="286" spans="3:19" ht="15.75" customHeight="1" x14ac:dyDescent="0.25">
      <c r="R286" s="34"/>
      <c r="S286" s="7"/>
    </row>
    <row r="287" spans="3:19" ht="15.75" customHeight="1" x14ac:dyDescent="0.25">
      <c r="R287" s="34"/>
      <c r="S287" s="7"/>
    </row>
    <row r="288" spans="3:19" ht="17.25" customHeight="1" x14ac:dyDescent="0.25">
      <c r="R288" s="34"/>
      <c r="S288" s="7"/>
    </row>
    <row r="289" spans="3:19" ht="17.25" customHeight="1" x14ac:dyDescent="0.25">
      <c r="R289" s="34"/>
      <c r="S289" s="7"/>
    </row>
    <row r="290" spans="3:19" ht="23.25" x14ac:dyDescent="0.25">
      <c r="C290" s="71" t="s">
        <v>36</v>
      </c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R290" s="34"/>
      <c r="S290" s="7"/>
    </row>
    <row r="292" spans="3:19" ht="23.25" x14ac:dyDescent="0.25">
      <c r="C292" s="74" t="s">
        <v>139</v>
      </c>
      <c r="D292" s="74"/>
      <c r="E292" s="74"/>
      <c r="F292" s="74"/>
      <c r="G292" s="74"/>
      <c r="H292" s="74"/>
      <c r="I292" s="74"/>
      <c r="J292" s="74"/>
      <c r="K292" s="74"/>
      <c r="L292" s="74"/>
      <c r="M292" s="74"/>
      <c r="N292" s="74"/>
      <c r="O292" s="74"/>
      <c r="P292" s="74"/>
    </row>
    <row r="293" spans="3:19" ht="21.75" customHeight="1" x14ac:dyDescent="0.25"/>
    <row r="294" spans="3:19" ht="23.25" x14ac:dyDescent="0.25">
      <c r="C294" s="44" t="s">
        <v>140</v>
      </c>
      <c r="D294" s="8" t="s">
        <v>15</v>
      </c>
    </row>
    <row r="295" spans="3:19" ht="42" x14ac:dyDescent="0.25">
      <c r="C295" s="9" t="s">
        <v>141</v>
      </c>
      <c r="D295" s="12">
        <v>4.3478260869565216E-2</v>
      </c>
    </row>
    <row r="296" spans="3:19" ht="42" x14ac:dyDescent="0.25">
      <c r="C296" s="9" t="s">
        <v>142</v>
      </c>
      <c r="D296" s="12">
        <v>0</v>
      </c>
    </row>
    <row r="297" spans="3:19" ht="21" x14ac:dyDescent="0.25">
      <c r="C297" s="9" t="s">
        <v>23</v>
      </c>
      <c r="D297" s="12">
        <v>2.1739130434782608E-2</v>
      </c>
    </row>
    <row r="298" spans="3:19" ht="42" x14ac:dyDescent="0.25">
      <c r="C298" s="9" t="s">
        <v>143</v>
      </c>
      <c r="D298" s="12">
        <v>0.5</v>
      </c>
    </row>
    <row r="299" spans="3:19" ht="21" x14ac:dyDescent="0.25">
      <c r="C299" s="9" t="s">
        <v>144</v>
      </c>
      <c r="D299" s="12">
        <v>0.21739130434782608</v>
      </c>
    </row>
    <row r="300" spans="3:19" ht="21" x14ac:dyDescent="0.25">
      <c r="C300" s="9" t="s">
        <v>145</v>
      </c>
      <c r="D300" s="12">
        <v>0.39130434782608697</v>
      </c>
    </row>
    <row r="301" spans="3:19" ht="42" x14ac:dyDescent="0.25">
      <c r="C301" s="9" t="s">
        <v>146</v>
      </c>
      <c r="D301" s="12">
        <v>4.3478260869565216E-2</v>
      </c>
    </row>
    <row r="302" spans="3:19" ht="42" x14ac:dyDescent="0.25">
      <c r="C302" s="9" t="s">
        <v>147</v>
      </c>
      <c r="D302" s="12">
        <v>0.2608695652173913</v>
      </c>
    </row>
    <row r="303" spans="3:19" ht="21" x14ac:dyDescent="0.25">
      <c r="C303" s="9" t="s">
        <v>148</v>
      </c>
      <c r="D303" s="12">
        <v>0.54347826086956519</v>
      </c>
    </row>
    <row r="304" spans="3:19" ht="22.5" customHeight="1" x14ac:dyDescent="0.25"/>
    <row r="305" spans="3:16" ht="22.5" customHeight="1" x14ac:dyDescent="0.25"/>
    <row r="306" spans="3:16" ht="22.5" customHeight="1" x14ac:dyDescent="0.25"/>
    <row r="307" spans="3:16" ht="22.5" customHeight="1" x14ac:dyDescent="0.25"/>
    <row r="308" spans="3:16" ht="23.25" x14ac:dyDescent="0.25">
      <c r="C308" s="74" t="s">
        <v>149</v>
      </c>
      <c r="D308" s="74"/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4"/>
    </row>
    <row r="309" spans="3:16" ht="39.75" customHeight="1" x14ac:dyDescent="0.25"/>
    <row r="310" spans="3:16" ht="23.25" x14ac:dyDescent="0.25">
      <c r="C310" s="8" t="s">
        <v>9</v>
      </c>
      <c r="D310" s="24" t="s">
        <v>16</v>
      </c>
      <c r="E310" s="24" t="s">
        <v>17</v>
      </c>
      <c r="F310" s="24" t="s">
        <v>11</v>
      </c>
    </row>
    <row r="311" spans="3:16" ht="21" x14ac:dyDescent="0.25">
      <c r="C311" s="15" t="s">
        <v>7</v>
      </c>
      <c r="D311" s="10">
        <v>19</v>
      </c>
      <c r="E311" s="10">
        <v>9</v>
      </c>
      <c r="F311" s="10">
        <v>28</v>
      </c>
    </row>
    <row r="312" spans="3:16" ht="21" x14ac:dyDescent="0.25">
      <c r="C312" s="15" t="s">
        <v>6</v>
      </c>
      <c r="D312" s="10">
        <v>3</v>
      </c>
      <c r="E312" s="10">
        <v>1</v>
      </c>
      <c r="F312" s="10">
        <v>4</v>
      </c>
    </row>
    <row r="313" spans="3:16" ht="21" x14ac:dyDescent="0.25">
      <c r="C313" s="15" t="s">
        <v>150</v>
      </c>
      <c r="D313" s="10">
        <v>0</v>
      </c>
      <c r="E313" s="10">
        <v>2</v>
      </c>
      <c r="F313" s="10">
        <v>2</v>
      </c>
    </row>
    <row r="315" spans="3:16" ht="23.25" x14ac:dyDescent="0.25">
      <c r="C315" s="8" t="s">
        <v>10</v>
      </c>
      <c r="D315" s="24" t="s">
        <v>16</v>
      </c>
      <c r="E315" s="24" t="s">
        <v>17</v>
      </c>
      <c r="F315" s="24" t="s">
        <v>11</v>
      </c>
    </row>
    <row r="316" spans="3:16" ht="21" x14ac:dyDescent="0.25">
      <c r="C316" s="15" t="s">
        <v>7</v>
      </c>
      <c r="D316" s="12">
        <v>0.86363636363636365</v>
      </c>
      <c r="E316" s="12">
        <v>0.75</v>
      </c>
      <c r="F316" s="12">
        <v>0.82352941176470584</v>
      </c>
    </row>
    <row r="317" spans="3:16" ht="21" x14ac:dyDescent="0.25">
      <c r="C317" s="15" t="s">
        <v>6</v>
      </c>
      <c r="D317" s="12">
        <v>0.13636363636363635</v>
      </c>
      <c r="E317" s="12">
        <v>8.3333333333333329E-2</v>
      </c>
      <c r="F317" s="12">
        <v>0.11764705882352941</v>
      </c>
    </row>
    <row r="318" spans="3:16" ht="24" customHeight="1" x14ac:dyDescent="0.25">
      <c r="C318" s="15" t="s">
        <v>150</v>
      </c>
      <c r="D318" s="12">
        <v>0</v>
      </c>
      <c r="E318" s="12">
        <v>0.16666666666666666</v>
      </c>
      <c r="F318" s="12">
        <v>5.8823529411764705E-2</v>
      </c>
    </row>
    <row r="319" spans="3:16" ht="25.5" customHeight="1" x14ac:dyDescent="0.25">
      <c r="C319" s="14"/>
      <c r="D319" s="36"/>
      <c r="E319" s="36"/>
    </row>
    <row r="320" spans="3:16" ht="11.25" customHeight="1" x14ac:dyDescent="0.25">
      <c r="C320" s="14"/>
      <c r="D320" s="36"/>
      <c r="E320" s="36"/>
    </row>
    <row r="321" spans="3:16" ht="11.25" customHeight="1" x14ac:dyDescent="0.25">
      <c r="C321" s="14"/>
      <c r="D321" s="36"/>
      <c r="E321" s="36"/>
    </row>
    <row r="322" spans="3:16" ht="23.25" x14ac:dyDescent="0.25">
      <c r="C322" s="74" t="s">
        <v>151</v>
      </c>
      <c r="D322" s="74"/>
      <c r="E322" s="74"/>
      <c r="F322" s="74"/>
      <c r="G322" s="74"/>
      <c r="H322" s="74"/>
      <c r="I322" s="74"/>
      <c r="J322" s="74"/>
      <c r="K322" s="74"/>
      <c r="L322" s="74"/>
      <c r="M322" s="74"/>
      <c r="N322" s="74"/>
      <c r="O322" s="74"/>
      <c r="P322" s="74"/>
    </row>
    <row r="323" spans="3:16" ht="43.5" customHeight="1" x14ac:dyDescent="0.25"/>
    <row r="324" spans="3:16" ht="43.5" customHeight="1" x14ac:dyDescent="0.25">
      <c r="C324" s="8" t="s">
        <v>9</v>
      </c>
      <c r="D324" s="24" t="s">
        <v>16</v>
      </c>
      <c r="E324" s="24" t="s">
        <v>17</v>
      </c>
      <c r="F324" s="24" t="s">
        <v>11</v>
      </c>
    </row>
    <row r="325" spans="3:16" ht="21" x14ac:dyDescent="0.25">
      <c r="C325" s="9" t="s">
        <v>37</v>
      </c>
      <c r="D325" s="10">
        <v>14</v>
      </c>
      <c r="E325" s="10">
        <v>0</v>
      </c>
      <c r="F325" s="10">
        <v>14</v>
      </c>
    </row>
    <row r="326" spans="3:16" ht="21" x14ac:dyDescent="0.25">
      <c r="C326" s="9" t="s">
        <v>38</v>
      </c>
      <c r="D326" s="10">
        <v>8</v>
      </c>
      <c r="E326" s="10">
        <v>0</v>
      </c>
      <c r="F326" s="10">
        <v>8</v>
      </c>
    </row>
    <row r="327" spans="3:16" ht="21" x14ac:dyDescent="0.25">
      <c r="C327" s="25" t="s">
        <v>39</v>
      </c>
      <c r="D327" s="47">
        <v>0</v>
      </c>
      <c r="E327" s="47">
        <v>0</v>
      </c>
      <c r="F327" s="47">
        <v>0</v>
      </c>
    </row>
    <row r="328" spans="3:16" ht="21" x14ac:dyDescent="0.25">
      <c r="C328" s="26"/>
      <c r="D328" s="27"/>
      <c r="E328" s="27"/>
      <c r="F328" s="27"/>
    </row>
    <row r="330" spans="3:16" ht="23.25" x14ac:dyDescent="0.25">
      <c r="C330" s="8" t="s">
        <v>10</v>
      </c>
      <c r="D330" s="24" t="s">
        <v>16</v>
      </c>
      <c r="E330" s="24" t="s">
        <v>17</v>
      </c>
      <c r="F330" s="24" t="s">
        <v>11</v>
      </c>
    </row>
    <row r="331" spans="3:16" ht="21" x14ac:dyDescent="0.25">
      <c r="C331" s="9" t="s">
        <v>37</v>
      </c>
      <c r="D331" s="12">
        <v>0.73684210526315785</v>
      </c>
      <c r="E331" s="12">
        <v>0</v>
      </c>
      <c r="F331" s="12">
        <v>0.5</v>
      </c>
    </row>
    <row r="332" spans="3:16" ht="21" x14ac:dyDescent="0.25">
      <c r="C332" s="9" t="s">
        <v>38</v>
      </c>
      <c r="D332" s="12">
        <v>0.42105263157894735</v>
      </c>
      <c r="E332" s="12">
        <v>0</v>
      </c>
      <c r="F332" s="12">
        <v>0.2857142857142857</v>
      </c>
    </row>
    <row r="333" spans="3:16" ht="21" x14ac:dyDescent="0.25">
      <c r="C333" s="25" t="s">
        <v>39</v>
      </c>
      <c r="D333" s="48">
        <v>0</v>
      </c>
      <c r="E333" s="48">
        <v>0</v>
      </c>
      <c r="F333" s="48">
        <v>0</v>
      </c>
    </row>
    <row r="334" spans="3:16" ht="26.25" customHeight="1" x14ac:dyDescent="0.25">
      <c r="C334" s="26"/>
      <c r="D334" s="28"/>
      <c r="E334" s="28"/>
      <c r="F334" s="28"/>
    </row>
    <row r="335" spans="3:16" ht="76.5" customHeight="1" x14ac:dyDescent="0.25"/>
    <row r="336" spans="3:16" ht="76.5" customHeight="1" x14ac:dyDescent="0.25"/>
    <row r="337" spans="3:16" ht="76.5" customHeight="1" x14ac:dyDescent="0.25"/>
    <row r="338" spans="3:16" ht="76.5" customHeight="1" x14ac:dyDescent="0.25"/>
    <row r="339" spans="3:16" ht="33.75" customHeight="1" x14ac:dyDescent="0.25"/>
    <row r="340" spans="3:16" ht="23.25" x14ac:dyDescent="0.25">
      <c r="C340" s="74" t="s">
        <v>152</v>
      </c>
      <c r="D340" s="74"/>
      <c r="E340" s="74"/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4"/>
    </row>
    <row r="341" spans="3:16" ht="63" customHeight="1" x14ac:dyDescent="0.25"/>
    <row r="342" spans="3:16" ht="23.25" x14ac:dyDescent="0.25">
      <c r="C342" s="24" t="s">
        <v>9</v>
      </c>
      <c r="D342" s="24" t="s">
        <v>14</v>
      </c>
    </row>
    <row r="343" spans="3:16" ht="21" x14ac:dyDescent="0.25">
      <c r="C343" s="15" t="s">
        <v>7</v>
      </c>
      <c r="D343" s="49">
        <v>348</v>
      </c>
    </row>
    <row r="344" spans="3:16" ht="21" x14ac:dyDescent="0.25">
      <c r="C344" s="15" t="s">
        <v>6</v>
      </c>
      <c r="D344" s="49">
        <v>11</v>
      </c>
    </row>
    <row r="345" spans="3:16" ht="21" x14ac:dyDescent="0.25">
      <c r="C345" s="15" t="s">
        <v>123</v>
      </c>
      <c r="D345" s="49">
        <v>124</v>
      </c>
    </row>
    <row r="346" spans="3:16" ht="21" x14ac:dyDescent="0.25">
      <c r="C346" s="37"/>
      <c r="D346" s="36"/>
    </row>
    <row r="347" spans="3:16" ht="23.25" x14ac:dyDescent="0.25">
      <c r="C347" s="24" t="s">
        <v>10</v>
      </c>
      <c r="D347" s="24" t="s">
        <v>14</v>
      </c>
    </row>
    <row r="348" spans="3:16" ht="21" x14ac:dyDescent="0.25">
      <c r="C348" s="15" t="s">
        <v>7</v>
      </c>
      <c r="D348" s="12">
        <v>0.72049689440993792</v>
      </c>
    </row>
    <row r="349" spans="3:16" ht="21" x14ac:dyDescent="0.25">
      <c r="C349" s="15" t="s">
        <v>6</v>
      </c>
      <c r="D349" s="12">
        <v>2.2774327122153208E-2</v>
      </c>
    </row>
    <row r="350" spans="3:16" ht="21" x14ac:dyDescent="0.25">
      <c r="C350" s="15" t="s">
        <v>123</v>
      </c>
      <c r="D350" s="12">
        <v>0.25672877846790892</v>
      </c>
    </row>
    <row r="351" spans="3:16" ht="54" customHeight="1" x14ac:dyDescent="0.25"/>
    <row r="352" spans="3:16" ht="23.25" x14ac:dyDescent="0.25">
      <c r="C352" s="74" t="s">
        <v>153</v>
      </c>
      <c r="D352" s="74"/>
      <c r="E352" s="74"/>
      <c r="F352" s="74"/>
      <c r="G352" s="74"/>
      <c r="H352" s="74"/>
      <c r="I352" s="74"/>
      <c r="J352" s="74"/>
      <c r="K352" s="74"/>
      <c r="L352" s="74"/>
      <c r="M352" s="74"/>
      <c r="N352" s="74"/>
      <c r="O352" s="74"/>
      <c r="P352" s="74"/>
    </row>
    <row r="353" spans="3:4" ht="23.25" customHeight="1" x14ac:dyDescent="0.25"/>
    <row r="354" spans="3:4" ht="23.25" customHeight="1" x14ac:dyDescent="0.25">
      <c r="C354" s="24" t="s">
        <v>9</v>
      </c>
      <c r="D354" s="24" t="s">
        <v>14</v>
      </c>
    </row>
    <row r="355" spans="3:4" ht="23.25" customHeight="1" x14ac:dyDescent="0.25">
      <c r="C355" s="9" t="s">
        <v>37</v>
      </c>
      <c r="D355" s="49">
        <v>64</v>
      </c>
    </row>
    <row r="356" spans="3:4" ht="23.25" customHeight="1" x14ac:dyDescent="0.25">
      <c r="C356" s="9" t="s">
        <v>38</v>
      </c>
      <c r="D356" s="49">
        <v>94</v>
      </c>
    </row>
    <row r="357" spans="3:4" ht="23.25" customHeight="1" x14ac:dyDescent="0.25">
      <c r="C357" s="9" t="s">
        <v>154</v>
      </c>
      <c r="D357" s="49">
        <v>5</v>
      </c>
    </row>
    <row r="358" spans="3:4" ht="23.25" customHeight="1" x14ac:dyDescent="0.25">
      <c r="C358" s="9" t="s">
        <v>155</v>
      </c>
      <c r="D358" s="49">
        <v>1</v>
      </c>
    </row>
    <row r="359" spans="3:4" ht="23.25" customHeight="1" x14ac:dyDescent="0.25">
      <c r="C359" s="9" t="s">
        <v>156</v>
      </c>
      <c r="D359" s="49">
        <v>1</v>
      </c>
    </row>
    <row r="360" spans="3:4" ht="23.25" customHeight="1" x14ac:dyDescent="0.25">
      <c r="C360" s="9" t="s">
        <v>39</v>
      </c>
      <c r="D360" s="49">
        <v>4</v>
      </c>
    </row>
    <row r="361" spans="3:4" ht="23.25" customHeight="1" x14ac:dyDescent="0.25">
      <c r="C361" s="9" t="s">
        <v>157</v>
      </c>
      <c r="D361" s="49">
        <v>0</v>
      </c>
    </row>
    <row r="362" spans="3:4" ht="23.25" customHeight="1" x14ac:dyDescent="0.25">
      <c r="C362" s="9" t="s">
        <v>158</v>
      </c>
      <c r="D362" s="49">
        <v>155</v>
      </c>
    </row>
    <row r="363" spans="3:4" ht="23.25" customHeight="1" x14ac:dyDescent="0.25">
      <c r="C363" s="9" t="s">
        <v>123</v>
      </c>
      <c r="D363" s="49">
        <v>12</v>
      </c>
    </row>
    <row r="364" spans="3:4" ht="23.25" customHeight="1" x14ac:dyDescent="0.25"/>
    <row r="365" spans="3:4" ht="37.5" customHeight="1" x14ac:dyDescent="0.25">
      <c r="C365" s="24" t="s">
        <v>10</v>
      </c>
      <c r="D365" s="24" t="s">
        <v>14</v>
      </c>
    </row>
    <row r="366" spans="3:4" ht="21" x14ac:dyDescent="0.25">
      <c r="C366" s="9" t="s">
        <v>37</v>
      </c>
      <c r="D366" s="12">
        <v>0.18390804597701149</v>
      </c>
    </row>
    <row r="367" spans="3:4" ht="21" x14ac:dyDescent="0.25">
      <c r="C367" s="9" t="s">
        <v>38</v>
      </c>
      <c r="D367" s="12">
        <v>0.27011494252873564</v>
      </c>
    </row>
    <row r="368" spans="3:4" ht="21" x14ac:dyDescent="0.25">
      <c r="C368" s="9" t="s">
        <v>154</v>
      </c>
      <c r="D368" s="12">
        <v>1.4367816091954023E-2</v>
      </c>
    </row>
    <row r="369" spans="3:16" ht="21" x14ac:dyDescent="0.25">
      <c r="C369" s="9" t="s">
        <v>155</v>
      </c>
      <c r="D369" s="12">
        <v>2.8735632183908046E-3</v>
      </c>
    </row>
    <row r="370" spans="3:16" ht="21" x14ac:dyDescent="0.25">
      <c r="C370" s="9" t="s">
        <v>156</v>
      </c>
      <c r="D370" s="12">
        <v>2.8735632183908046E-3</v>
      </c>
    </row>
    <row r="371" spans="3:16" ht="21" x14ac:dyDescent="0.25">
      <c r="C371" s="9" t="s">
        <v>39</v>
      </c>
      <c r="D371" s="12">
        <v>1.1494252873563218E-2</v>
      </c>
    </row>
    <row r="372" spans="3:16" ht="21" x14ac:dyDescent="0.25">
      <c r="C372" s="9" t="s">
        <v>157</v>
      </c>
      <c r="D372" s="12">
        <v>0</v>
      </c>
    </row>
    <row r="373" spans="3:16" ht="21" x14ac:dyDescent="0.25">
      <c r="C373" s="9" t="s">
        <v>158</v>
      </c>
      <c r="D373" s="12">
        <v>0.4454022988505747</v>
      </c>
    </row>
    <row r="374" spans="3:16" ht="21" x14ac:dyDescent="0.25">
      <c r="C374" s="9" t="s">
        <v>123</v>
      </c>
      <c r="D374" s="12">
        <v>3.4482758620689655E-2</v>
      </c>
    </row>
    <row r="375" spans="3:16" ht="50.25" customHeight="1" x14ac:dyDescent="0.25"/>
    <row r="376" spans="3:16" ht="23.25" x14ac:dyDescent="0.25">
      <c r="C376" s="74" t="s">
        <v>159</v>
      </c>
      <c r="D376" s="74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</row>
    <row r="377" spans="3:16" ht="60.75" customHeight="1" x14ac:dyDescent="0.25"/>
    <row r="378" spans="3:16" ht="23.25" x14ac:dyDescent="0.25">
      <c r="C378" s="24" t="s">
        <v>10</v>
      </c>
      <c r="D378" s="24" t="s">
        <v>16</v>
      </c>
      <c r="E378" s="24" t="s">
        <v>17</v>
      </c>
    </row>
    <row r="379" spans="3:16" ht="21" x14ac:dyDescent="0.25">
      <c r="C379" s="9" t="s">
        <v>160</v>
      </c>
      <c r="D379" s="12">
        <v>0.25</v>
      </c>
      <c r="E379" s="12">
        <v>0</v>
      </c>
    </row>
    <row r="380" spans="3:16" ht="21" x14ac:dyDescent="0.25">
      <c r="C380" s="9" t="s">
        <v>161</v>
      </c>
      <c r="D380" s="12">
        <v>0.45833333333333331</v>
      </c>
      <c r="E380" s="12">
        <v>0</v>
      </c>
    </row>
    <row r="381" spans="3:16" ht="21" x14ac:dyDescent="0.25">
      <c r="C381" s="9" t="s">
        <v>162</v>
      </c>
      <c r="D381" s="12">
        <v>0.125</v>
      </c>
      <c r="E381" s="12">
        <v>0</v>
      </c>
    </row>
    <row r="382" spans="3:16" ht="21" x14ac:dyDescent="0.25">
      <c r="C382" s="9" t="s">
        <v>163</v>
      </c>
      <c r="D382" s="12">
        <v>0</v>
      </c>
      <c r="E382" s="12">
        <v>0</v>
      </c>
    </row>
    <row r="383" spans="3:16" ht="21" x14ac:dyDescent="0.25">
      <c r="C383" s="9" t="s">
        <v>23</v>
      </c>
      <c r="D383" s="12">
        <v>4.1666666666666664E-2</v>
      </c>
      <c r="E383" s="12">
        <v>0</v>
      </c>
    </row>
    <row r="384" spans="3:16" ht="21" x14ac:dyDescent="0.25">
      <c r="C384" s="37"/>
      <c r="D384" s="36"/>
      <c r="E384" s="36"/>
    </row>
    <row r="385" spans="3:16" ht="46.5" customHeight="1" x14ac:dyDescent="0.25"/>
    <row r="386" spans="3:16" ht="54.75" customHeight="1" x14ac:dyDescent="0.25">
      <c r="C386" s="73" t="s">
        <v>164</v>
      </c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</row>
    <row r="387" spans="3:16" ht="29.25" customHeight="1" x14ac:dyDescent="0.25"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</row>
    <row r="388" spans="3:16" ht="75.75" customHeight="1" x14ac:dyDescent="0.25">
      <c r="D388" s="24" t="s">
        <v>14</v>
      </c>
      <c r="E388" s="24" t="s">
        <v>15</v>
      </c>
      <c r="F388" s="24" t="s">
        <v>16</v>
      </c>
      <c r="G388" s="24" t="s">
        <v>17</v>
      </c>
    </row>
    <row r="389" spans="3:16" ht="42" x14ac:dyDescent="0.25">
      <c r="C389" s="9" t="s">
        <v>40</v>
      </c>
      <c r="D389" s="12">
        <v>8.2815734989648039E-3</v>
      </c>
      <c r="E389" s="12">
        <v>0</v>
      </c>
      <c r="F389" s="12">
        <v>0</v>
      </c>
      <c r="G389" s="12">
        <v>0</v>
      </c>
    </row>
    <row r="390" spans="3:16" ht="21" x14ac:dyDescent="0.25">
      <c r="C390" s="9" t="s">
        <v>41</v>
      </c>
      <c r="D390" s="12">
        <v>1.0351966873706004E-2</v>
      </c>
      <c r="E390" s="12">
        <v>4.3478260869565216E-2</v>
      </c>
      <c r="F390" s="12">
        <v>0</v>
      </c>
      <c r="G390" s="12">
        <v>0</v>
      </c>
    </row>
    <row r="391" spans="3:16" ht="63" x14ac:dyDescent="0.25">
      <c r="C391" s="9" t="s">
        <v>42</v>
      </c>
      <c r="D391" s="12">
        <v>2.8985507246376812E-2</v>
      </c>
      <c r="E391" s="12">
        <v>4.3478260869565216E-2</v>
      </c>
      <c r="F391" s="12">
        <v>4.1666666666666664E-2</v>
      </c>
      <c r="G391" s="12">
        <v>0</v>
      </c>
    </row>
    <row r="392" spans="3:16" ht="21" x14ac:dyDescent="0.25">
      <c r="C392" s="9" t="s">
        <v>165</v>
      </c>
      <c r="D392" s="12">
        <v>8.2815734989648039E-3</v>
      </c>
      <c r="E392" s="12">
        <v>2.1739130434782608E-2</v>
      </c>
      <c r="F392" s="12">
        <v>0</v>
      </c>
      <c r="G392" s="12">
        <v>0</v>
      </c>
    </row>
    <row r="393" spans="3:16" ht="21" x14ac:dyDescent="0.25">
      <c r="C393" s="9" t="s">
        <v>166</v>
      </c>
      <c r="D393" s="12">
        <v>8.2815734989648039E-3</v>
      </c>
      <c r="E393" s="12">
        <v>2.1739130434782608E-2</v>
      </c>
      <c r="F393" s="12">
        <v>4.1666666666666664E-2</v>
      </c>
      <c r="G393" s="12">
        <v>0</v>
      </c>
    </row>
    <row r="394" spans="3:16" ht="21" x14ac:dyDescent="0.25">
      <c r="C394" s="9" t="s">
        <v>167</v>
      </c>
      <c r="D394" s="12">
        <v>2.070393374741201E-3</v>
      </c>
      <c r="E394" s="12">
        <v>2.1739130434782608E-2</v>
      </c>
      <c r="F394" s="12">
        <v>0</v>
      </c>
      <c r="G394" s="12">
        <v>0</v>
      </c>
    </row>
    <row r="395" spans="3:16" ht="21" x14ac:dyDescent="0.25">
      <c r="C395" s="9" t="s">
        <v>43</v>
      </c>
      <c r="D395" s="12">
        <v>2.070393374741201E-3</v>
      </c>
      <c r="E395" s="12">
        <v>0</v>
      </c>
      <c r="F395" s="12">
        <v>0.41666666666666669</v>
      </c>
      <c r="G395" s="12">
        <v>0</v>
      </c>
    </row>
    <row r="396" spans="3:16" ht="21" x14ac:dyDescent="0.25">
      <c r="C396" s="9" t="s">
        <v>44</v>
      </c>
      <c r="D396" s="12">
        <v>0.22153209109730848</v>
      </c>
      <c r="E396" s="12">
        <v>0.71739130434782605</v>
      </c>
      <c r="F396" s="12">
        <v>0.20833333333333334</v>
      </c>
      <c r="G396" s="12">
        <v>0</v>
      </c>
    </row>
    <row r="397" spans="3:16" ht="21" x14ac:dyDescent="0.25">
      <c r="C397" s="37"/>
      <c r="D397" s="36"/>
      <c r="E397" s="36"/>
      <c r="F397" s="36"/>
      <c r="G397" s="36"/>
    </row>
    <row r="398" spans="3:16" ht="21" x14ac:dyDescent="0.25">
      <c r="C398" s="37"/>
      <c r="D398" s="36"/>
      <c r="E398" s="36"/>
      <c r="F398" s="36"/>
      <c r="G398" s="36"/>
    </row>
    <row r="399" spans="3:16" ht="21" x14ac:dyDescent="0.25">
      <c r="C399" s="37"/>
      <c r="D399" s="36"/>
      <c r="E399" s="36"/>
      <c r="F399" s="36"/>
      <c r="G399" s="36"/>
    </row>
    <row r="400" spans="3:16" ht="21" x14ac:dyDescent="0.25">
      <c r="C400" s="37"/>
      <c r="D400" s="36"/>
      <c r="E400" s="36"/>
      <c r="F400" s="36"/>
      <c r="G400" s="36"/>
    </row>
    <row r="401" spans="3:16" ht="21" x14ac:dyDescent="0.25">
      <c r="C401" s="37"/>
      <c r="D401" s="36"/>
      <c r="E401" s="36"/>
      <c r="F401" s="36"/>
      <c r="G401" s="36"/>
    </row>
    <row r="402" spans="3:16" ht="21" x14ac:dyDescent="0.25">
      <c r="C402" s="37"/>
      <c r="D402" s="36"/>
      <c r="E402" s="36"/>
      <c r="F402" s="36"/>
      <c r="G402" s="36"/>
    </row>
    <row r="403" spans="3:16" ht="21" x14ac:dyDescent="0.25">
      <c r="C403" s="37"/>
      <c r="D403" s="36"/>
      <c r="E403" s="36"/>
      <c r="F403" s="36"/>
      <c r="G403" s="36"/>
    </row>
    <row r="404" spans="3:16" ht="21" x14ac:dyDescent="0.25">
      <c r="C404" s="37"/>
      <c r="D404" s="36"/>
      <c r="E404" s="36"/>
      <c r="F404" s="36"/>
      <c r="G404" s="36"/>
    </row>
    <row r="405" spans="3:16" ht="21" x14ac:dyDescent="0.25">
      <c r="C405" s="37"/>
      <c r="D405" s="36"/>
      <c r="E405" s="36"/>
      <c r="F405" s="36"/>
      <c r="G405" s="36"/>
    </row>
    <row r="406" spans="3:16" ht="21" x14ac:dyDescent="0.25">
      <c r="C406" s="37"/>
      <c r="D406" s="36"/>
      <c r="E406" s="36"/>
      <c r="F406" s="36"/>
      <c r="G406" s="36"/>
    </row>
    <row r="407" spans="3:16" ht="21" x14ac:dyDescent="0.25">
      <c r="C407" s="37"/>
      <c r="D407" s="36"/>
      <c r="E407" s="36"/>
      <c r="F407" s="36"/>
      <c r="G407" s="36"/>
    </row>
    <row r="408" spans="3:16" ht="21" x14ac:dyDescent="0.25">
      <c r="C408" s="37"/>
      <c r="D408" s="36"/>
      <c r="E408" s="36"/>
      <c r="F408" s="36"/>
      <c r="G408" s="36"/>
    </row>
    <row r="409" spans="3:16" ht="21" x14ac:dyDescent="0.25">
      <c r="C409" s="37"/>
      <c r="D409" s="36"/>
      <c r="E409" s="36"/>
      <c r="F409" s="36"/>
      <c r="G409" s="36"/>
    </row>
    <row r="410" spans="3:16" ht="21" x14ac:dyDescent="0.25">
      <c r="C410" s="37"/>
      <c r="D410" s="36"/>
      <c r="E410" s="36"/>
      <c r="F410" s="36"/>
      <c r="G410" s="36"/>
    </row>
    <row r="411" spans="3:16" ht="25.5" customHeight="1" x14ac:dyDescent="0.25"/>
    <row r="412" spans="3:16" ht="25.5" customHeight="1" x14ac:dyDescent="0.25"/>
    <row r="413" spans="3:16" ht="25.5" customHeight="1" x14ac:dyDescent="0.25"/>
    <row r="414" spans="3:16" ht="25.5" customHeight="1" x14ac:dyDescent="0.25"/>
    <row r="415" spans="3:16" ht="23.25" x14ac:dyDescent="0.25">
      <c r="C415" s="71" t="s">
        <v>45</v>
      </c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</row>
    <row r="417" spans="3:16" ht="23.25" x14ac:dyDescent="0.25">
      <c r="C417" s="73" t="s">
        <v>168</v>
      </c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</row>
    <row r="418" spans="3:16" ht="57" customHeight="1" x14ac:dyDescent="0.25"/>
    <row r="419" spans="3:16" ht="30" customHeight="1" x14ac:dyDescent="0.25">
      <c r="C419" s="24" t="s">
        <v>9</v>
      </c>
      <c r="D419" s="8" t="s">
        <v>15</v>
      </c>
      <c r="E419" s="8" t="s">
        <v>16</v>
      </c>
      <c r="F419" s="8" t="s">
        <v>17</v>
      </c>
    </row>
    <row r="420" spans="3:16" ht="21" x14ac:dyDescent="0.25">
      <c r="C420" s="15" t="s">
        <v>7</v>
      </c>
      <c r="D420" s="10">
        <v>4</v>
      </c>
      <c r="E420" s="10">
        <v>0</v>
      </c>
      <c r="F420" s="10">
        <v>3</v>
      </c>
      <c r="G420" s="29"/>
    </row>
    <row r="421" spans="3:16" ht="21" x14ac:dyDescent="0.25">
      <c r="C421" s="15" t="s">
        <v>6</v>
      </c>
      <c r="D421" s="10">
        <v>38</v>
      </c>
      <c r="E421" s="10">
        <v>22</v>
      </c>
      <c r="F421" s="10">
        <v>7</v>
      </c>
    </row>
    <row r="422" spans="3:16" ht="17.25" customHeight="1" x14ac:dyDescent="0.25"/>
    <row r="423" spans="3:16" ht="23.25" x14ac:dyDescent="0.25">
      <c r="C423" s="24" t="s">
        <v>10</v>
      </c>
      <c r="D423" s="8" t="s">
        <v>15</v>
      </c>
      <c r="E423" s="8" t="s">
        <v>16</v>
      </c>
      <c r="F423" s="8" t="s">
        <v>17</v>
      </c>
    </row>
    <row r="424" spans="3:16" ht="21" x14ac:dyDescent="0.25">
      <c r="C424" s="15" t="s">
        <v>7</v>
      </c>
      <c r="D424" s="12">
        <v>9.5238095238095233E-2</v>
      </c>
      <c r="E424" s="12">
        <v>0</v>
      </c>
      <c r="F424" s="12">
        <v>0.3</v>
      </c>
    </row>
    <row r="425" spans="3:16" ht="21" x14ac:dyDescent="0.25">
      <c r="C425" s="15" t="s">
        <v>6</v>
      </c>
      <c r="D425" s="12">
        <v>0.90476190476190477</v>
      </c>
      <c r="E425" s="12">
        <v>1</v>
      </c>
      <c r="F425" s="12">
        <v>0.7</v>
      </c>
    </row>
    <row r="426" spans="3:16" ht="88.5" customHeight="1" x14ac:dyDescent="0.25"/>
    <row r="427" spans="3:16" ht="23.25" x14ac:dyDescent="0.25">
      <c r="C427" s="71" t="s">
        <v>46</v>
      </c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</row>
    <row r="429" spans="3:16" ht="23.25" x14ac:dyDescent="0.25">
      <c r="C429" s="73" t="s">
        <v>47</v>
      </c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</row>
    <row r="430" spans="3:16" ht="21.75" customHeight="1" x14ac:dyDescent="0.25"/>
    <row r="431" spans="3:16" ht="21.75" customHeight="1" x14ac:dyDescent="0.25">
      <c r="C431" s="8" t="s">
        <v>9</v>
      </c>
      <c r="D431" s="8" t="s">
        <v>15</v>
      </c>
      <c r="E431" s="8" t="s">
        <v>16</v>
      </c>
      <c r="F431" s="8" t="s">
        <v>17</v>
      </c>
      <c r="G431" s="8" t="s">
        <v>11</v>
      </c>
    </row>
    <row r="432" spans="3:16" ht="21.75" customHeight="1" x14ac:dyDescent="0.25">
      <c r="C432" s="9" t="s">
        <v>169</v>
      </c>
      <c r="D432" s="10">
        <v>11</v>
      </c>
      <c r="E432" s="10">
        <v>1</v>
      </c>
      <c r="F432" s="10">
        <v>0</v>
      </c>
      <c r="G432" s="10">
        <v>12</v>
      </c>
    </row>
    <row r="433" spans="3:7" ht="21.75" customHeight="1" x14ac:dyDescent="0.25">
      <c r="C433" s="9" t="s">
        <v>48</v>
      </c>
      <c r="D433" s="10">
        <v>12</v>
      </c>
      <c r="E433" s="10">
        <v>3</v>
      </c>
      <c r="F433" s="10">
        <v>0</v>
      </c>
      <c r="G433" s="10">
        <v>15</v>
      </c>
    </row>
    <row r="434" spans="3:7" ht="21.75" customHeight="1" x14ac:dyDescent="0.25">
      <c r="C434" s="9" t="s">
        <v>170</v>
      </c>
      <c r="D434" s="10">
        <v>1</v>
      </c>
      <c r="E434" s="10">
        <v>1</v>
      </c>
      <c r="F434" s="10">
        <v>1</v>
      </c>
      <c r="G434" s="10">
        <v>3</v>
      </c>
    </row>
    <row r="435" spans="3:7" ht="21.75" customHeight="1" x14ac:dyDescent="0.25">
      <c r="C435" s="9" t="s">
        <v>49</v>
      </c>
      <c r="D435" s="10">
        <v>1</v>
      </c>
      <c r="E435" s="10">
        <v>0</v>
      </c>
      <c r="F435" s="10">
        <v>0</v>
      </c>
      <c r="G435" s="10">
        <v>1</v>
      </c>
    </row>
    <row r="436" spans="3:7" ht="21.75" customHeight="1" x14ac:dyDescent="0.25">
      <c r="C436" s="9" t="s">
        <v>50</v>
      </c>
      <c r="D436" s="10">
        <v>16</v>
      </c>
      <c r="E436" s="10">
        <v>15</v>
      </c>
      <c r="F436" s="10">
        <v>2</v>
      </c>
      <c r="G436" s="10">
        <v>33</v>
      </c>
    </row>
    <row r="437" spans="3:7" ht="38.25" customHeight="1" x14ac:dyDescent="0.25">
      <c r="C437" s="9" t="s">
        <v>171</v>
      </c>
      <c r="D437" s="10">
        <v>0</v>
      </c>
      <c r="E437" s="10">
        <v>0</v>
      </c>
      <c r="F437" s="10">
        <v>0</v>
      </c>
      <c r="G437" s="10">
        <v>0</v>
      </c>
    </row>
    <row r="438" spans="3:7" ht="21" x14ac:dyDescent="0.25">
      <c r="C438" s="9" t="s">
        <v>123</v>
      </c>
      <c r="D438" s="10">
        <v>0</v>
      </c>
      <c r="E438" s="10">
        <v>0</v>
      </c>
      <c r="F438" s="10">
        <v>0</v>
      </c>
      <c r="G438" s="10">
        <v>0</v>
      </c>
    </row>
    <row r="439" spans="3:7" ht="21" x14ac:dyDescent="0.25">
      <c r="C439" s="37"/>
      <c r="D439" s="38"/>
      <c r="E439" s="38"/>
      <c r="F439" s="38"/>
      <c r="G439" s="38"/>
    </row>
    <row r="440" spans="3:7" ht="21" x14ac:dyDescent="0.25">
      <c r="C440" s="37"/>
      <c r="D440" s="38"/>
      <c r="E440" s="38"/>
      <c r="F440" s="38"/>
      <c r="G440" s="38"/>
    </row>
    <row r="441" spans="3:7" ht="21" x14ac:dyDescent="0.25">
      <c r="C441" s="37"/>
      <c r="D441" s="38"/>
      <c r="E441" s="38"/>
      <c r="F441" s="38"/>
      <c r="G441" s="38"/>
    </row>
    <row r="442" spans="3:7" ht="21" x14ac:dyDescent="0.25">
      <c r="C442" s="37"/>
      <c r="D442" s="38"/>
      <c r="E442" s="38"/>
      <c r="F442" s="38"/>
      <c r="G442" s="38"/>
    </row>
    <row r="443" spans="3:7" ht="21.75" customHeight="1" x14ac:dyDescent="0.25"/>
    <row r="444" spans="3:7" ht="23.25" x14ac:dyDescent="0.25">
      <c r="C444" s="8" t="s">
        <v>10</v>
      </c>
      <c r="D444" s="8" t="s">
        <v>15</v>
      </c>
      <c r="E444" s="8" t="s">
        <v>16</v>
      </c>
      <c r="F444" s="8" t="s">
        <v>17</v>
      </c>
      <c r="G444" s="8" t="s">
        <v>11</v>
      </c>
    </row>
    <row r="445" spans="3:7" ht="21" x14ac:dyDescent="0.25">
      <c r="C445" s="9" t="s">
        <v>50</v>
      </c>
      <c r="D445" s="12">
        <v>0.34782608695652173</v>
      </c>
      <c r="E445" s="12">
        <v>0.625</v>
      </c>
      <c r="F445" s="12">
        <v>0.16666666666666666</v>
      </c>
      <c r="G445" s="12">
        <v>0.40243902439024393</v>
      </c>
    </row>
    <row r="446" spans="3:7" ht="21" x14ac:dyDescent="0.25">
      <c r="C446" s="9" t="s">
        <v>169</v>
      </c>
      <c r="D446" s="12">
        <v>0.2391304347826087</v>
      </c>
      <c r="E446" s="12">
        <v>4.1666666666666664E-2</v>
      </c>
      <c r="F446" s="12">
        <v>0</v>
      </c>
      <c r="G446" s="12">
        <v>0.14634146341463414</v>
      </c>
    </row>
    <row r="447" spans="3:7" ht="21" x14ac:dyDescent="0.25">
      <c r="C447" s="9" t="s">
        <v>48</v>
      </c>
      <c r="D447" s="12">
        <v>0.2608695652173913</v>
      </c>
      <c r="E447" s="12">
        <v>0.125</v>
      </c>
      <c r="F447" s="12">
        <v>0</v>
      </c>
      <c r="G447" s="12">
        <v>0.18292682926829268</v>
      </c>
    </row>
    <row r="448" spans="3:7" ht="21" x14ac:dyDescent="0.25">
      <c r="C448" s="9" t="s">
        <v>49</v>
      </c>
      <c r="D448" s="12">
        <v>2.1739130434782608E-2</v>
      </c>
      <c r="E448" s="12">
        <v>0</v>
      </c>
      <c r="F448" s="12">
        <v>0</v>
      </c>
      <c r="G448" s="12">
        <v>1.2195121951219513E-2</v>
      </c>
    </row>
    <row r="449" spans="3:16" ht="21" x14ac:dyDescent="0.25">
      <c r="C449" s="9" t="s">
        <v>170</v>
      </c>
      <c r="D449" s="12">
        <v>2.1739130434782608E-2</v>
      </c>
      <c r="E449" s="12">
        <v>4.1666666666666664E-2</v>
      </c>
      <c r="F449" s="12">
        <v>8.3333333333333329E-2</v>
      </c>
      <c r="G449" s="12">
        <v>3.6585365853658534E-2</v>
      </c>
    </row>
    <row r="450" spans="3:16" ht="42" x14ac:dyDescent="0.25">
      <c r="C450" s="9" t="s">
        <v>171</v>
      </c>
      <c r="D450" s="12">
        <v>0</v>
      </c>
      <c r="E450" s="12">
        <v>0</v>
      </c>
      <c r="F450" s="12">
        <v>0</v>
      </c>
      <c r="G450" s="12">
        <v>0</v>
      </c>
    </row>
    <row r="451" spans="3:16" ht="37.5" customHeight="1" x14ac:dyDescent="0.25"/>
    <row r="456" spans="3:16" ht="23.25" x14ac:dyDescent="0.25">
      <c r="C456" s="73" t="s">
        <v>172</v>
      </c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</row>
    <row r="458" spans="3:16" ht="23.25" x14ac:dyDescent="0.25">
      <c r="C458" s="8" t="s">
        <v>9</v>
      </c>
      <c r="D458" s="24" t="s">
        <v>14</v>
      </c>
      <c r="E458" s="8" t="s">
        <v>15</v>
      </c>
      <c r="F458" s="8" t="s">
        <v>16</v>
      </c>
      <c r="G458" s="8" t="s">
        <v>17</v>
      </c>
      <c r="H458" s="8" t="s">
        <v>11</v>
      </c>
    </row>
    <row r="459" spans="3:16" ht="42" x14ac:dyDescent="0.25">
      <c r="C459" s="9" t="s">
        <v>173</v>
      </c>
      <c r="D459" s="10">
        <v>4</v>
      </c>
      <c r="E459" s="10">
        <v>0</v>
      </c>
      <c r="F459" s="10">
        <v>1</v>
      </c>
      <c r="G459" s="10">
        <v>0</v>
      </c>
      <c r="H459" s="10">
        <v>5</v>
      </c>
    </row>
    <row r="460" spans="3:16" ht="21" x14ac:dyDescent="0.25">
      <c r="C460" s="9" t="s">
        <v>174</v>
      </c>
      <c r="D460" s="10">
        <v>28</v>
      </c>
      <c r="E460" s="10">
        <v>3</v>
      </c>
      <c r="F460" s="10">
        <v>0</v>
      </c>
      <c r="G460" s="10">
        <v>0</v>
      </c>
      <c r="H460" s="10">
        <v>31</v>
      </c>
    </row>
    <row r="461" spans="3:16" ht="42" x14ac:dyDescent="0.25">
      <c r="C461" s="9" t="s">
        <v>175</v>
      </c>
      <c r="D461" s="10">
        <v>7</v>
      </c>
      <c r="E461" s="10">
        <v>1</v>
      </c>
      <c r="F461" s="10">
        <v>1</v>
      </c>
      <c r="G461" s="10">
        <v>0</v>
      </c>
      <c r="H461" s="10">
        <v>9</v>
      </c>
    </row>
    <row r="462" spans="3:16" ht="21" x14ac:dyDescent="0.25">
      <c r="C462" s="9" t="s">
        <v>6</v>
      </c>
      <c r="D462" s="10">
        <v>163</v>
      </c>
      <c r="E462" s="10">
        <v>9</v>
      </c>
      <c r="F462" s="10">
        <v>1</v>
      </c>
      <c r="G462" s="10">
        <v>0</v>
      </c>
      <c r="H462" s="10">
        <v>173</v>
      </c>
    </row>
    <row r="463" spans="3:16" ht="21" x14ac:dyDescent="0.25">
      <c r="C463" s="9" t="s">
        <v>123</v>
      </c>
      <c r="D463" s="10">
        <v>173</v>
      </c>
      <c r="E463" s="10">
        <v>27</v>
      </c>
      <c r="F463" s="10">
        <v>19</v>
      </c>
      <c r="G463" s="10">
        <v>11</v>
      </c>
      <c r="H463" s="10">
        <v>230</v>
      </c>
    </row>
    <row r="465" spans="3:16" ht="23.25" x14ac:dyDescent="0.25">
      <c r="C465" s="8" t="s">
        <v>10</v>
      </c>
      <c r="D465" s="24" t="s">
        <v>14</v>
      </c>
      <c r="E465" s="8" t="s">
        <v>15</v>
      </c>
      <c r="F465" s="8" t="s">
        <v>16</v>
      </c>
      <c r="G465" s="8" t="s">
        <v>17</v>
      </c>
      <c r="H465" s="8" t="s">
        <v>11</v>
      </c>
    </row>
    <row r="466" spans="3:16" ht="42" x14ac:dyDescent="0.25">
      <c r="C466" s="9" t="s">
        <v>173</v>
      </c>
      <c r="D466" s="50">
        <v>9.3676814988290398E-3</v>
      </c>
      <c r="E466" s="50">
        <v>0</v>
      </c>
      <c r="F466" s="50">
        <v>4.5454545454545456E-2</v>
      </c>
      <c r="G466" s="50">
        <v>0</v>
      </c>
      <c r="H466" s="50">
        <v>9.9206349206349201E-3</v>
      </c>
    </row>
    <row r="467" spans="3:16" ht="21" x14ac:dyDescent="0.25">
      <c r="C467" s="9" t="s">
        <v>174</v>
      </c>
      <c r="D467" s="50">
        <v>6.5573770491803282E-2</v>
      </c>
      <c r="E467" s="50">
        <v>6.9767441860465115E-2</v>
      </c>
      <c r="F467" s="50">
        <v>0</v>
      </c>
      <c r="G467" s="50">
        <v>0</v>
      </c>
      <c r="H467" s="50">
        <v>6.1507936507936505E-2</v>
      </c>
    </row>
    <row r="468" spans="3:16" ht="42" x14ac:dyDescent="0.25">
      <c r="C468" s="9" t="s">
        <v>175</v>
      </c>
      <c r="D468" s="50">
        <v>1.6393442622950821E-2</v>
      </c>
      <c r="E468" s="50">
        <v>2.3255813953488372E-2</v>
      </c>
      <c r="F468" s="50">
        <v>4.5454545454545456E-2</v>
      </c>
      <c r="G468" s="50">
        <v>0</v>
      </c>
      <c r="H468" s="50">
        <v>1.7857142857142856E-2</v>
      </c>
    </row>
    <row r="469" spans="3:16" ht="21" x14ac:dyDescent="0.25">
      <c r="C469" s="9" t="s">
        <v>6</v>
      </c>
      <c r="D469" s="50">
        <v>0.38173302107728335</v>
      </c>
      <c r="E469" s="50">
        <v>0.20930232558139536</v>
      </c>
      <c r="F469" s="50">
        <v>4.5454545454545456E-2</v>
      </c>
      <c r="G469" s="50">
        <v>0</v>
      </c>
      <c r="H469" s="50">
        <v>0.34325396825396826</v>
      </c>
    </row>
    <row r="470" spans="3:16" ht="44.25" customHeight="1" x14ac:dyDescent="0.25">
      <c r="C470" s="9" t="s">
        <v>123</v>
      </c>
      <c r="D470" s="50">
        <v>0.40515222482435598</v>
      </c>
      <c r="E470" s="50">
        <v>0.62790697674418605</v>
      </c>
      <c r="F470" s="50">
        <v>0.86363636363636365</v>
      </c>
      <c r="G470" s="50">
        <v>0.91666666666666663</v>
      </c>
      <c r="H470" s="50">
        <v>0.45634920634920634</v>
      </c>
    </row>
    <row r="471" spans="3:16" ht="44.25" customHeight="1" x14ac:dyDescent="0.25"/>
    <row r="472" spans="3:16" ht="23.25" x14ac:dyDescent="0.25">
      <c r="C472" s="73" t="s">
        <v>176</v>
      </c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</row>
    <row r="474" spans="3:16" ht="23.25" x14ac:dyDescent="0.25">
      <c r="C474" s="8" t="s">
        <v>9</v>
      </c>
      <c r="D474" s="24" t="s">
        <v>14</v>
      </c>
      <c r="E474" s="8" t="s">
        <v>15</v>
      </c>
      <c r="F474" s="8" t="s">
        <v>16</v>
      </c>
      <c r="G474" s="8" t="s">
        <v>17</v>
      </c>
      <c r="H474" s="8" t="s">
        <v>11</v>
      </c>
    </row>
    <row r="475" spans="3:16" ht="42" x14ac:dyDescent="0.25">
      <c r="C475" s="9" t="s">
        <v>177</v>
      </c>
      <c r="D475" s="10">
        <v>23</v>
      </c>
      <c r="E475" s="10">
        <v>1</v>
      </c>
      <c r="F475" s="10">
        <v>1</v>
      </c>
      <c r="G475" s="10">
        <v>0</v>
      </c>
      <c r="H475" s="10">
        <v>25</v>
      </c>
    </row>
    <row r="476" spans="3:16" ht="42" x14ac:dyDescent="0.25">
      <c r="C476" s="9" t="s">
        <v>178</v>
      </c>
      <c r="D476" s="10">
        <v>154</v>
      </c>
      <c r="E476" s="10">
        <v>16</v>
      </c>
      <c r="F476" s="10">
        <v>13</v>
      </c>
      <c r="G476" s="10">
        <v>0</v>
      </c>
      <c r="H476" s="10">
        <v>183</v>
      </c>
    </row>
    <row r="477" spans="3:16" ht="21" x14ac:dyDescent="0.25">
      <c r="C477" s="9" t="s">
        <v>179</v>
      </c>
      <c r="D477" s="10">
        <v>10</v>
      </c>
      <c r="E477" s="10">
        <v>1</v>
      </c>
      <c r="F477" s="10">
        <v>0</v>
      </c>
      <c r="G477" s="10">
        <v>0</v>
      </c>
      <c r="H477" s="10">
        <v>11</v>
      </c>
    </row>
    <row r="478" spans="3:16" ht="21" x14ac:dyDescent="0.25">
      <c r="C478" s="9" t="s">
        <v>180</v>
      </c>
      <c r="D478" s="10">
        <v>1</v>
      </c>
      <c r="E478" s="10">
        <v>0</v>
      </c>
      <c r="F478" s="10">
        <v>1</v>
      </c>
      <c r="G478" s="10">
        <v>0</v>
      </c>
      <c r="H478" s="10">
        <v>2</v>
      </c>
    </row>
    <row r="479" spans="3:16" ht="42" x14ac:dyDescent="0.25">
      <c r="C479" s="9" t="s">
        <v>181</v>
      </c>
      <c r="D479" s="10">
        <v>25</v>
      </c>
      <c r="E479" s="10">
        <v>2</v>
      </c>
      <c r="F479" s="10">
        <v>1</v>
      </c>
      <c r="G479" s="10">
        <v>1</v>
      </c>
      <c r="H479" s="10">
        <v>29</v>
      </c>
    </row>
    <row r="480" spans="3:16" ht="21" x14ac:dyDescent="0.25">
      <c r="C480" s="9" t="s">
        <v>123</v>
      </c>
      <c r="D480" s="10">
        <v>261</v>
      </c>
      <c r="E480" s="10">
        <v>24</v>
      </c>
      <c r="F480" s="10">
        <v>5</v>
      </c>
      <c r="G480" s="10">
        <v>0</v>
      </c>
      <c r="H480" s="10">
        <v>290</v>
      </c>
    </row>
    <row r="482" spans="3:16" ht="23.25" x14ac:dyDescent="0.25">
      <c r="C482" s="8" t="s">
        <v>10</v>
      </c>
      <c r="D482" s="8" t="s">
        <v>14</v>
      </c>
      <c r="E482" s="8" t="s">
        <v>15</v>
      </c>
      <c r="F482" s="8" t="s">
        <v>16</v>
      </c>
      <c r="G482" s="8" t="s">
        <v>17</v>
      </c>
      <c r="H482" s="8" t="s">
        <v>11</v>
      </c>
    </row>
    <row r="483" spans="3:16" ht="42" x14ac:dyDescent="0.25">
      <c r="C483" s="9" t="s">
        <v>177</v>
      </c>
      <c r="D483" s="50">
        <v>4.7619047619047616E-2</v>
      </c>
      <c r="E483" s="50">
        <v>2.1739130434782608E-2</v>
      </c>
      <c r="F483" s="50">
        <v>4.1666666666666664E-2</v>
      </c>
      <c r="G483" s="50">
        <v>0</v>
      </c>
      <c r="H483" s="50">
        <v>4.4247787610619468E-2</v>
      </c>
    </row>
    <row r="484" spans="3:16" ht="42" x14ac:dyDescent="0.25">
      <c r="C484" s="9" t="s">
        <v>178</v>
      </c>
      <c r="D484" s="50">
        <v>0.3188405797101449</v>
      </c>
      <c r="E484" s="50">
        <v>0.34782608695652173</v>
      </c>
      <c r="F484" s="50">
        <v>0.54166666666666663</v>
      </c>
      <c r="G484" s="50">
        <v>0</v>
      </c>
      <c r="H484" s="50">
        <v>0.32389380530973449</v>
      </c>
    </row>
    <row r="485" spans="3:16" ht="21" x14ac:dyDescent="0.25">
      <c r="C485" s="9" t="s">
        <v>179</v>
      </c>
      <c r="D485" s="50">
        <v>2.0703933747412008E-2</v>
      </c>
      <c r="E485" s="50">
        <v>2.1739130434782608E-2</v>
      </c>
      <c r="F485" s="50">
        <v>0</v>
      </c>
      <c r="G485" s="50">
        <v>0</v>
      </c>
      <c r="H485" s="50">
        <v>1.9469026548672566E-2</v>
      </c>
    </row>
    <row r="486" spans="3:16" ht="21" x14ac:dyDescent="0.25">
      <c r="C486" s="9" t="s">
        <v>180</v>
      </c>
      <c r="D486" s="50">
        <v>2.070393374741201E-3</v>
      </c>
      <c r="E486" s="50">
        <v>0</v>
      </c>
      <c r="F486" s="50">
        <v>4.1666666666666664E-2</v>
      </c>
      <c r="G486" s="50">
        <v>0</v>
      </c>
      <c r="H486" s="50">
        <v>3.5398230088495575E-3</v>
      </c>
    </row>
    <row r="487" spans="3:16" ht="42" x14ac:dyDescent="0.25">
      <c r="C487" s="9" t="s">
        <v>181</v>
      </c>
      <c r="D487" s="50">
        <v>5.1759834368530024E-2</v>
      </c>
      <c r="E487" s="50">
        <v>4.3478260869565216E-2</v>
      </c>
      <c r="F487" s="50">
        <v>4.1666666666666664E-2</v>
      </c>
      <c r="G487" s="50">
        <v>8.3333333333333329E-2</v>
      </c>
      <c r="H487" s="50">
        <v>5.1327433628318583E-2</v>
      </c>
    </row>
    <row r="488" spans="3:16" ht="21" x14ac:dyDescent="0.25">
      <c r="C488" s="9" t="s">
        <v>123</v>
      </c>
      <c r="D488" s="50">
        <v>0.54037267080745344</v>
      </c>
      <c r="E488" s="50">
        <v>0.52173913043478259</v>
      </c>
      <c r="F488" s="50">
        <v>0.20833333333333334</v>
      </c>
      <c r="G488" s="50">
        <v>0</v>
      </c>
      <c r="H488" s="50">
        <v>0.51327433628318586</v>
      </c>
    </row>
    <row r="491" spans="3:16" ht="23.25" x14ac:dyDescent="0.25">
      <c r="C491" s="73" t="s">
        <v>182</v>
      </c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</row>
    <row r="492" spans="3:16" ht="43.5" customHeight="1" x14ac:dyDescent="0.25"/>
    <row r="493" spans="3:16" ht="30" customHeight="1" x14ac:dyDescent="0.25">
      <c r="C493" s="8" t="s">
        <v>9</v>
      </c>
      <c r="D493" s="8" t="s">
        <v>15</v>
      </c>
      <c r="E493" s="8" t="s">
        <v>16</v>
      </c>
      <c r="F493" s="8" t="s">
        <v>17</v>
      </c>
      <c r="G493" s="8" t="s">
        <v>11</v>
      </c>
    </row>
    <row r="494" spans="3:16" ht="21" x14ac:dyDescent="0.25">
      <c r="C494" s="15" t="s">
        <v>7</v>
      </c>
      <c r="D494" s="10">
        <v>17</v>
      </c>
      <c r="E494" s="10">
        <v>13</v>
      </c>
      <c r="F494" s="10">
        <v>10</v>
      </c>
      <c r="G494" s="10">
        <v>40</v>
      </c>
    </row>
    <row r="495" spans="3:16" ht="21" x14ac:dyDescent="0.25">
      <c r="C495" s="15" t="s">
        <v>6</v>
      </c>
      <c r="D495" s="10">
        <v>0</v>
      </c>
      <c r="E495" s="10">
        <v>2</v>
      </c>
      <c r="F495" s="10">
        <v>1</v>
      </c>
      <c r="G495" s="10">
        <v>3</v>
      </c>
    </row>
    <row r="496" spans="3:16" ht="21" x14ac:dyDescent="0.25">
      <c r="C496" s="15" t="s">
        <v>123</v>
      </c>
      <c r="D496" s="10">
        <v>27</v>
      </c>
      <c r="E496" s="10">
        <v>3</v>
      </c>
      <c r="F496" s="10">
        <v>1</v>
      </c>
      <c r="G496" s="10">
        <v>31</v>
      </c>
    </row>
    <row r="497" spans="3:16" ht="15" customHeight="1" x14ac:dyDescent="0.25"/>
    <row r="498" spans="3:16" ht="23.25" x14ac:dyDescent="0.25">
      <c r="C498" s="8" t="s">
        <v>10</v>
      </c>
      <c r="D498" s="8" t="s">
        <v>15</v>
      </c>
      <c r="E498" s="8" t="s">
        <v>16</v>
      </c>
      <c r="F498" s="8" t="s">
        <v>17</v>
      </c>
      <c r="G498" s="8" t="s">
        <v>11</v>
      </c>
    </row>
    <row r="499" spans="3:16" ht="21" x14ac:dyDescent="0.25">
      <c r="C499" s="15" t="s">
        <v>7</v>
      </c>
      <c r="D499" s="12">
        <v>0.36956521739130432</v>
      </c>
      <c r="E499" s="12">
        <v>0.72222222222222221</v>
      </c>
      <c r="F499" s="12">
        <v>0.83333333333333337</v>
      </c>
      <c r="G499" s="12">
        <v>0.52631578947368418</v>
      </c>
    </row>
    <row r="500" spans="3:16" ht="21" x14ac:dyDescent="0.25">
      <c r="C500" s="15" t="s">
        <v>6</v>
      </c>
      <c r="D500" s="12">
        <v>0</v>
      </c>
      <c r="E500" s="12">
        <v>0.1111111111111111</v>
      </c>
      <c r="F500" s="12">
        <v>8.3333333333333329E-2</v>
      </c>
      <c r="G500" s="12">
        <v>3.9473684210526314E-2</v>
      </c>
    </row>
    <row r="501" spans="3:16" ht="21" x14ac:dyDescent="0.25">
      <c r="C501" s="15" t="s">
        <v>123</v>
      </c>
      <c r="D501" s="12">
        <v>0.58695652173913049</v>
      </c>
      <c r="E501" s="12">
        <v>0.16666666666666666</v>
      </c>
      <c r="F501" s="12">
        <v>8.3333333333333329E-2</v>
      </c>
      <c r="G501" s="12">
        <v>0.40789473684210525</v>
      </c>
    </row>
    <row r="503" spans="3:16" ht="32.25" hidden="1" customHeight="1" x14ac:dyDescent="0.25">
      <c r="C503" s="73" t="s">
        <v>51</v>
      </c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</row>
    <row r="504" spans="3:16" ht="38.25" customHeight="1" x14ac:dyDescent="0.25"/>
    <row r="505" spans="3:16" ht="23.25" x14ac:dyDescent="0.25">
      <c r="C505" s="8" t="s">
        <v>9</v>
      </c>
      <c r="D505" s="8" t="s">
        <v>15</v>
      </c>
      <c r="E505" s="8" t="s">
        <v>16</v>
      </c>
      <c r="F505" s="8" t="s">
        <v>17</v>
      </c>
    </row>
    <row r="506" spans="3:16" ht="21" x14ac:dyDescent="0.25">
      <c r="C506" s="9" t="s">
        <v>183</v>
      </c>
      <c r="D506" s="10">
        <v>6</v>
      </c>
      <c r="E506" s="10">
        <v>4</v>
      </c>
      <c r="F506" s="10">
        <v>1</v>
      </c>
    </row>
    <row r="507" spans="3:16" ht="42" x14ac:dyDescent="0.25">
      <c r="C507" s="9" t="s">
        <v>184</v>
      </c>
      <c r="D507" s="10">
        <v>9</v>
      </c>
      <c r="E507" s="10">
        <v>9</v>
      </c>
      <c r="F507" s="10">
        <v>7</v>
      </c>
    </row>
    <row r="508" spans="3:16" ht="42" x14ac:dyDescent="0.25">
      <c r="C508" s="9" t="s">
        <v>185</v>
      </c>
      <c r="D508" s="10">
        <v>3</v>
      </c>
      <c r="E508" s="10">
        <v>2</v>
      </c>
      <c r="F508" s="10">
        <v>0</v>
      </c>
    </row>
    <row r="509" spans="3:16" ht="21" x14ac:dyDescent="0.25">
      <c r="C509" s="9" t="s">
        <v>186</v>
      </c>
      <c r="D509" s="10">
        <v>0</v>
      </c>
      <c r="E509" s="10">
        <v>0</v>
      </c>
      <c r="F509" s="10">
        <v>1</v>
      </c>
    </row>
    <row r="510" spans="3:16" ht="21" x14ac:dyDescent="0.25">
      <c r="C510" s="9" t="s">
        <v>123</v>
      </c>
      <c r="D510" s="10">
        <v>25</v>
      </c>
      <c r="E510" s="10">
        <v>8</v>
      </c>
      <c r="F510" s="10">
        <v>1</v>
      </c>
    </row>
    <row r="511" spans="3:16" ht="20.25" customHeight="1" x14ac:dyDescent="0.25">
      <c r="F511" s="1" t="s">
        <v>187</v>
      </c>
    </row>
    <row r="512" spans="3:16" ht="23.25" x14ac:dyDescent="0.25">
      <c r="C512" s="8" t="s">
        <v>10</v>
      </c>
      <c r="D512" s="8" t="s">
        <v>15</v>
      </c>
      <c r="E512" s="8" t="s">
        <v>16</v>
      </c>
      <c r="F512" s="8" t="s">
        <v>17</v>
      </c>
    </row>
    <row r="513" spans="3:16" ht="21" x14ac:dyDescent="0.25">
      <c r="C513" s="9" t="s">
        <v>183</v>
      </c>
      <c r="D513" s="12">
        <v>0.13043478260869565</v>
      </c>
      <c r="E513" s="12">
        <v>0.16666666666666666</v>
      </c>
      <c r="F513" s="12">
        <v>8.3333333333333329E-2</v>
      </c>
    </row>
    <row r="514" spans="3:16" ht="42" x14ac:dyDescent="0.25">
      <c r="C514" s="9" t="s">
        <v>184</v>
      </c>
      <c r="D514" s="12">
        <v>0.19565217391304349</v>
      </c>
      <c r="E514" s="12">
        <v>0.375</v>
      </c>
      <c r="F514" s="12">
        <v>0.58333333333333337</v>
      </c>
    </row>
    <row r="515" spans="3:16" ht="42" x14ac:dyDescent="0.25">
      <c r="C515" s="9" t="s">
        <v>185</v>
      </c>
      <c r="D515" s="12">
        <v>6.5217391304347824E-2</v>
      </c>
      <c r="E515" s="12">
        <v>8.3333333333333329E-2</v>
      </c>
      <c r="F515" s="12">
        <v>0</v>
      </c>
    </row>
    <row r="516" spans="3:16" ht="21" x14ac:dyDescent="0.25">
      <c r="C516" s="9" t="s">
        <v>186</v>
      </c>
      <c r="D516" s="12">
        <v>0</v>
      </c>
      <c r="E516" s="12">
        <v>0</v>
      </c>
      <c r="F516" s="12">
        <v>8.3333333333333329E-2</v>
      </c>
    </row>
    <row r="517" spans="3:16" ht="21" x14ac:dyDescent="0.25">
      <c r="C517" s="9" t="s">
        <v>123</v>
      </c>
      <c r="D517" s="12">
        <v>0.54347826086956519</v>
      </c>
      <c r="E517" s="12">
        <v>0.33333333333333331</v>
      </c>
      <c r="F517" s="12">
        <v>8.3333333333333329E-2</v>
      </c>
    </row>
    <row r="518" spans="3:16" ht="45.75" customHeight="1" x14ac:dyDescent="0.25"/>
    <row r="519" spans="3:16" ht="23.25" x14ac:dyDescent="0.25">
      <c r="C519" s="73" t="s">
        <v>188</v>
      </c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</row>
    <row r="520" spans="3:16" ht="46.5" customHeight="1" x14ac:dyDescent="0.25"/>
    <row r="521" spans="3:16" ht="23.25" x14ac:dyDescent="0.25">
      <c r="C521" s="8" t="s">
        <v>9</v>
      </c>
      <c r="D521" s="8" t="s">
        <v>15</v>
      </c>
      <c r="E521" s="8" t="s">
        <v>16</v>
      </c>
      <c r="F521" s="8" t="s">
        <v>17</v>
      </c>
    </row>
    <row r="522" spans="3:16" ht="21" x14ac:dyDescent="0.25">
      <c r="C522" s="15" t="s">
        <v>7</v>
      </c>
      <c r="D522" s="10">
        <v>19</v>
      </c>
      <c r="E522" s="10">
        <v>16</v>
      </c>
      <c r="F522" s="10">
        <v>10</v>
      </c>
    </row>
    <row r="523" spans="3:16" ht="21" x14ac:dyDescent="0.25">
      <c r="C523" s="15" t="s">
        <v>6</v>
      </c>
      <c r="D523" s="10">
        <v>0</v>
      </c>
      <c r="E523" s="10">
        <v>0</v>
      </c>
      <c r="F523" s="10">
        <v>1</v>
      </c>
    </row>
    <row r="524" spans="3:16" ht="21" x14ac:dyDescent="0.25">
      <c r="C524" s="15" t="s">
        <v>123</v>
      </c>
      <c r="D524" s="10">
        <v>27</v>
      </c>
      <c r="E524" s="10">
        <v>8</v>
      </c>
      <c r="F524" s="10">
        <v>1</v>
      </c>
    </row>
    <row r="526" spans="3:16" ht="23.25" x14ac:dyDescent="0.25">
      <c r="C526" s="8" t="s">
        <v>10</v>
      </c>
      <c r="D526" s="8" t="s">
        <v>15</v>
      </c>
      <c r="E526" s="8" t="s">
        <v>16</v>
      </c>
      <c r="F526" s="8" t="s">
        <v>17</v>
      </c>
    </row>
    <row r="527" spans="3:16" ht="21" x14ac:dyDescent="0.25">
      <c r="C527" s="15" t="s">
        <v>7</v>
      </c>
      <c r="D527" s="12">
        <v>0.41304347826086957</v>
      </c>
      <c r="E527" s="12">
        <v>0.66666666666666663</v>
      </c>
      <c r="F527" s="12">
        <v>0.83333333333333337</v>
      </c>
    </row>
    <row r="528" spans="3:16" ht="21" x14ac:dyDescent="0.25">
      <c r="C528" s="15" t="s">
        <v>6</v>
      </c>
      <c r="D528" s="12">
        <v>0</v>
      </c>
      <c r="E528" s="12">
        <v>0</v>
      </c>
      <c r="F528" s="12">
        <v>8.3333333333333329E-2</v>
      </c>
    </row>
    <row r="529" spans="3:16" ht="21" x14ac:dyDescent="0.25">
      <c r="C529" s="15" t="s">
        <v>123</v>
      </c>
      <c r="D529" s="12">
        <v>0.58695652173913049</v>
      </c>
      <c r="E529" s="12">
        <v>0.33333333333333331</v>
      </c>
      <c r="F529" s="12">
        <v>8.3333333333333329E-2</v>
      </c>
    </row>
    <row r="530" spans="3:16" ht="56.25" customHeight="1" x14ac:dyDescent="0.25"/>
    <row r="531" spans="3:16" ht="23.25" x14ac:dyDescent="0.25">
      <c r="C531" s="73" t="s">
        <v>189</v>
      </c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</row>
    <row r="533" spans="3:16" ht="23.25" x14ac:dyDescent="0.25">
      <c r="C533" s="8" t="s">
        <v>9</v>
      </c>
      <c r="D533" s="8" t="s">
        <v>15</v>
      </c>
      <c r="E533" s="8" t="s">
        <v>16</v>
      </c>
      <c r="F533" s="8" t="s">
        <v>17</v>
      </c>
    </row>
    <row r="534" spans="3:16" ht="42" x14ac:dyDescent="0.25">
      <c r="C534" s="15" t="s">
        <v>190</v>
      </c>
      <c r="D534" s="10">
        <v>1</v>
      </c>
      <c r="E534" s="10">
        <v>0</v>
      </c>
      <c r="F534" s="10">
        <v>0</v>
      </c>
    </row>
    <row r="535" spans="3:16" ht="42" x14ac:dyDescent="0.25">
      <c r="C535" s="15" t="s">
        <v>191</v>
      </c>
      <c r="D535" s="10">
        <v>14</v>
      </c>
      <c r="E535" s="10">
        <v>7</v>
      </c>
      <c r="F535" s="10">
        <v>1</v>
      </c>
    </row>
    <row r="536" spans="3:16" ht="42" x14ac:dyDescent="0.25">
      <c r="C536" s="15" t="s">
        <v>192</v>
      </c>
      <c r="D536" s="10">
        <v>2</v>
      </c>
      <c r="E536" s="10">
        <v>6</v>
      </c>
      <c r="F536" s="10">
        <v>3</v>
      </c>
    </row>
    <row r="537" spans="3:16" ht="42" x14ac:dyDescent="0.25">
      <c r="C537" s="15" t="s">
        <v>193</v>
      </c>
      <c r="D537" s="10">
        <v>0</v>
      </c>
      <c r="E537" s="10">
        <v>0</v>
      </c>
      <c r="F537" s="10">
        <v>1</v>
      </c>
    </row>
    <row r="538" spans="3:16" ht="42" x14ac:dyDescent="0.25">
      <c r="C538" s="15" t="s">
        <v>194</v>
      </c>
      <c r="D538" s="10">
        <v>1</v>
      </c>
      <c r="E538" s="10">
        <v>0</v>
      </c>
      <c r="F538" s="10">
        <v>1</v>
      </c>
    </row>
    <row r="539" spans="3:16" ht="42" x14ac:dyDescent="0.25">
      <c r="C539" s="15" t="s">
        <v>195</v>
      </c>
      <c r="D539" s="10">
        <v>0</v>
      </c>
      <c r="E539" s="10">
        <v>0</v>
      </c>
      <c r="F539" s="10">
        <v>2</v>
      </c>
    </row>
    <row r="540" spans="3:16" ht="21" x14ac:dyDescent="0.25">
      <c r="C540" s="15" t="s">
        <v>196</v>
      </c>
      <c r="D540" s="10">
        <v>0</v>
      </c>
      <c r="E540" s="10">
        <v>1</v>
      </c>
      <c r="F540" s="10">
        <v>1</v>
      </c>
    </row>
    <row r="541" spans="3:16" ht="21" x14ac:dyDescent="0.25">
      <c r="C541" s="15" t="s">
        <v>123</v>
      </c>
      <c r="D541" s="10">
        <v>27</v>
      </c>
      <c r="E541" s="10">
        <v>9</v>
      </c>
      <c r="F541" s="10">
        <v>1</v>
      </c>
    </row>
    <row r="543" spans="3:16" ht="23.25" x14ac:dyDescent="0.25">
      <c r="C543" s="8" t="s">
        <v>10</v>
      </c>
      <c r="D543" s="8" t="s">
        <v>15</v>
      </c>
      <c r="E543" s="8" t="s">
        <v>16</v>
      </c>
      <c r="F543" s="8" t="s">
        <v>17</v>
      </c>
    </row>
    <row r="544" spans="3:16" ht="42" x14ac:dyDescent="0.25">
      <c r="C544" s="15" t="s">
        <v>190</v>
      </c>
      <c r="D544" s="12">
        <v>2.1739130434782608E-2</v>
      </c>
      <c r="E544" s="12">
        <v>0</v>
      </c>
      <c r="F544" s="12">
        <v>0</v>
      </c>
    </row>
    <row r="545" spans="3:16" ht="42" x14ac:dyDescent="0.25">
      <c r="C545" s="15" t="s">
        <v>191</v>
      </c>
      <c r="D545" s="12">
        <v>0.30434782608695654</v>
      </c>
      <c r="E545" s="12">
        <v>0.29166666666666669</v>
      </c>
      <c r="F545" s="12">
        <v>8.3333333333333329E-2</v>
      </c>
    </row>
    <row r="546" spans="3:16" ht="42" x14ac:dyDescent="0.25">
      <c r="C546" s="15" t="s">
        <v>192</v>
      </c>
      <c r="D546" s="12">
        <v>4.3478260869565216E-2</v>
      </c>
      <c r="E546" s="12">
        <v>0.25</v>
      </c>
      <c r="F546" s="12">
        <v>0.25</v>
      </c>
    </row>
    <row r="547" spans="3:16" ht="42" x14ac:dyDescent="0.25">
      <c r="C547" s="15" t="s">
        <v>193</v>
      </c>
      <c r="D547" s="12">
        <v>0</v>
      </c>
      <c r="E547" s="12">
        <v>0</v>
      </c>
      <c r="F547" s="12">
        <v>8.3333333333333329E-2</v>
      </c>
    </row>
    <row r="548" spans="3:16" ht="42" x14ac:dyDescent="0.25">
      <c r="C548" s="15" t="s">
        <v>194</v>
      </c>
      <c r="D548" s="12">
        <v>2.1739130434782608E-2</v>
      </c>
      <c r="E548" s="12">
        <v>0</v>
      </c>
      <c r="F548" s="12">
        <v>8.3333333333333329E-2</v>
      </c>
    </row>
    <row r="549" spans="3:16" ht="42" x14ac:dyDescent="0.25">
      <c r="C549" s="15" t="s">
        <v>195</v>
      </c>
      <c r="D549" s="12">
        <v>0</v>
      </c>
      <c r="E549" s="12">
        <v>0</v>
      </c>
      <c r="F549" s="12">
        <v>0.16666666666666666</v>
      </c>
    </row>
    <row r="550" spans="3:16" ht="21" x14ac:dyDescent="0.25">
      <c r="C550" s="15" t="s">
        <v>196</v>
      </c>
      <c r="D550" s="12">
        <v>0</v>
      </c>
      <c r="E550" s="12">
        <v>4.1666666666666664E-2</v>
      </c>
      <c r="F550" s="12">
        <v>8.3333333333333329E-2</v>
      </c>
    </row>
    <row r="551" spans="3:16" ht="21" x14ac:dyDescent="0.25">
      <c r="C551" s="15" t="s">
        <v>123</v>
      </c>
      <c r="D551" s="12">
        <v>0.58695652173913049</v>
      </c>
      <c r="E551" s="12">
        <v>0.375</v>
      </c>
      <c r="F551" s="12">
        <v>8.3333333333333329E-2</v>
      </c>
    </row>
    <row r="552" spans="3:16" ht="21" x14ac:dyDescent="0.25">
      <c r="C552" s="46"/>
      <c r="D552" s="36"/>
      <c r="E552" s="36"/>
      <c r="F552" s="36"/>
    </row>
    <row r="553" spans="3:16" ht="23.25" x14ac:dyDescent="0.25">
      <c r="C553" s="73" t="s">
        <v>197</v>
      </c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</row>
    <row r="554" spans="3:16" ht="21" x14ac:dyDescent="0.25">
      <c r="C554" s="46"/>
      <c r="D554" s="36"/>
      <c r="E554" s="36"/>
      <c r="F554" s="36"/>
    </row>
    <row r="555" spans="3:16" ht="23.25" x14ac:dyDescent="0.25">
      <c r="C555" s="8" t="s">
        <v>9</v>
      </c>
      <c r="D555" s="8" t="s">
        <v>15</v>
      </c>
      <c r="E555" s="8" t="s">
        <v>16</v>
      </c>
      <c r="F555" s="8" t="s">
        <v>17</v>
      </c>
      <c r="G555" s="8" t="s">
        <v>11</v>
      </c>
    </row>
    <row r="556" spans="3:16" ht="23.25" customHeight="1" x14ac:dyDescent="0.25">
      <c r="C556" s="51" t="s">
        <v>198</v>
      </c>
      <c r="D556" s="10">
        <v>0</v>
      </c>
      <c r="E556" s="10">
        <v>0</v>
      </c>
      <c r="F556" s="10">
        <v>0</v>
      </c>
      <c r="G556" s="10">
        <v>0</v>
      </c>
    </row>
    <row r="557" spans="3:16" ht="39" customHeight="1" x14ac:dyDescent="0.25">
      <c r="C557" s="51" t="s">
        <v>199</v>
      </c>
      <c r="D557" s="10">
        <v>1</v>
      </c>
      <c r="E557" s="10">
        <v>1</v>
      </c>
      <c r="F557" s="10">
        <v>0</v>
      </c>
      <c r="G557" s="10">
        <v>2</v>
      </c>
    </row>
    <row r="558" spans="3:16" ht="61.5" customHeight="1" x14ac:dyDescent="0.25">
      <c r="C558" s="51" t="s">
        <v>200</v>
      </c>
      <c r="D558" s="10">
        <v>0</v>
      </c>
      <c r="E558" s="10">
        <v>0</v>
      </c>
      <c r="F558" s="10">
        <v>0</v>
      </c>
      <c r="G558" s="10">
        <v>0</v>
      </c>
    </row>
    <row r="559" spans="3:16" ht="52.5" customHeight="1" x14ac:dyDescent="0.25">
      <c r="C559" s="51" t="s">
        <v>201</v>
      </c>
      <c r="D559" s="10">
        <v>0</v>
      </c>
      <c r="E559" s="10">
        <v>0</v>
      </c>
      <c r="F559" s="10">
        <v>0</v>
      </c>
      <c r="G559" s="10">
        <v>0</v>
      </c>
    </row>
    <row r="560" spans="3:16" ht="23.25" customHeight="1" x14ac:dyDescent="0.25">
      <c r="C560" s="51" t="s">
        <v>202</v>
      </c>
      <c r="D560" s="10">
        <v>0</v>
      </c>
      <c r="E560" s="10">
        <v>0</v>
      </c>
      <c r="F560" s="10">
        <v>0</v>
      </c>
      <c r="G560" s="10">
        <v>0</v>
      </c>
    </row>
    <row r="561" spans="3:16" ht="48.75" customHeight="1" x14ac:dyDescent="0.25">
      <c r="C561" s="51" t="s">
        <v>203</v>
      </c>
      <c r="D561" s="10">
        <v>0</v>
      </c>
      <c r="E561" s="10">
        <v>0</v>
      </c>
      <c r="F561" s="10">
        <v>0</v>
      </c>
      <c r="G561" s="10">
        <v>0</v>
      </c>
    </row>
    <row r="562" spans="3:16" ht="37.5" customHeight="1" x14ac:dyDescent="0.25">
      <c r="C562" s="51" t="s">
        <v>204</v>
      </c>
      <c r="D562" s="10">
        <v>0</v>
      </c>
      <c r="E562" s="10">
        <v>0</v>
      </c>
      <c r="F562" s="10">
        <v>0</v>
      </c>
      <c r="G562" s="10">
        <v>0</v>
      </c>
    </row>
    <row r="563" spans="3:16" ht="54" customHeight="1" x14ac:dyDescent="0.25">
      <c r="C563" s="51" t="s">
        <v>205</v>
      </c>
      <c r="D563" s="10">
        <v>9</v>
      </c>
      <c r="E563" s="10">
        <v>8</v>
      </c>
      <c r="F563" s="10">
        <v>3</v>
      </c>
      <c r="G563" s="10">
        <v>20</v>
      </c>
    </row>
    <row r="564" spans="3:16" ht="23.25" customHeight="1" x14ac:dyDescent="0.25">
      <c r="C564" s="51" t="s">
        <v>206</v>
      </c>
      <c r="D564" s="10">
        <v>1</v>
      </c>
      <c r="E564" s="10">
        <v>1</v>
      </c>
      <c r="F564" s="10">
        <v>2</v>
      </c>
      <c r="G564" s="10">
        <v>4</v>
      </c>
    </row>
    <row r="565" spans="3:16" ht="45" customHeight="1" x14ac:dyDescent="0.25">
      <c r="C565" s="51" t="s">
        <v>207</v>
      </c>
      <c r="D565" s="10">
        <v>0</v>
      </c>
      <c r="E565" s="10">
        <v>1</v>
      </c>
      <c r="F565" s="10">
        <v>1</v>
      </c>
      <c r="G565" s="10">
        <v>2</v>
      </c>
    </row>
    <row r="566" spans="3:16" ht="38.25" customHeight="1" x14ac:dyDescent="0.25">
      <c r="C566" s="51" t="s">
        <v>208</v>
      </c>
      <c r="D566" s="10">
        <v>0</v>
      </c>
      <c r="E566" s="10">
        <v>0</v>
      </c>
      <c r="F566" s="10">
        <v>0</v>
      </c>
      <c r="G566" s="10">
        <v>0</v>
      </c>
    </row>
    <row r="567" spans="3:16" ht="67.5" customHeight="1" x14ac:dyDescent="0.25">
      <c r="C567" s="51" t="s">
        <v>209</v>
      </c>
      <c r="D567" s="10">
        <v>0</v>
      </c>
      <c r="E567" s="10">
        <v>0</v>
      </c>
      <c r="F567" s="10">
        <v>0</v>
      </c>
      <c r="G567" s="10">
        <v>0</v>
      </c>
    </row>
    <row r="568" spans="3:16" ht="23.25" customHeight="1" x14ac:dyDescent="0.25">
      <c r="C568" s="51" t="s">
        <v>210</v>
      </c>
      <c r="D568" s="10">
        <v>4</v>
      </c>
      <c r="E568" s="10">
        <v>2</v>
      </c>
      <c r="F568" s="10">
        <v>3</v>
      </c>
      <c r="G568" s="10">
        <v>9</v>
      </c>
    </row>
    <row r="569" spans="3:16" ht="23.25" customHeight="1" x14ac:dyDescent="0.25">
      <c r="C569" s="51" t="s">
        <v>211</v>
      </c>
      <c r="D569" s="10">
        <v>1</v>
      </c>
      <c r="E569" s="10">
        <v>0</v>
      </c>
      <c r="F569" s="10">
        <v>0</v>
      </c>
      <c r="G569" s="10">
        <v>1</v>
      </c>
    </row>
    <row r="570" spans="3:16" ht="65.25" customHeight="1" x14ac:dyDescent="0.25">
      <c r="C570" s="51" t="s">
        <v>212</v>
      </c>
      <c r="D570" s="10">
        <v>1</v>
      </c>
      <c r="E570" s="10">
        <v>0</v>
      </c>
      <c r="F570" s="10">
        <v>0</v>
      </c>
      <c r="G570" s="10">
        <v>1</v>
      </c>
    </row>
    <row r="571" spans="3:16" ht="41.25" customHeight="1" x14ac:dyDescent="0.25">
      <c r="C571" s="51" t="s">
        <v>213</v>
      </c>
      <c r="D571" s="10">
        <v>2</v>
      </c>
      <c r="E571" s="10">
        <v>1</v>
      </c>
      <c r="F571" s="10">
        <v>0</v>
      </c>
      <c r="G571" s="10">
        <v>3</v>
      </c>
    </row>
    <row r="572" spans="3:16" ht="23.25" customHeight="1" x14ac:dyDescent="0.25">
      <c r="C572" s="51" t="s">
        <v>214</v>
      </c>
      <c r="D572" s="10">
        <v>1</v>
      </c>
      <c r="E572" s="10">
        <v>1</v>
      </c>
      <c r="F572" s="10">
        <v>0</v>
      </c>
      <c r="G572" s="10">
        <v>2</v>
      </c>
    </row>
    <row r="573" spans="3:16" ht="23.25" customHeight="1" x14ac:dyDescent="0.25">
      <c r="C573" s="51" t="s">
        <v>123</v>
      </c>
      <c r="D573" s="10">
        <v>26</v>
      </c>
      <c r="E573" s="10">
        <v>9</v>
      </c>
      <c r="F573" s="10">
        <v>3</v>
      </c>
      <c r="G573" s="10">
        <v>38</v>
      </c>
    </row>
    <row r="574" spans="3:16" ht="21" x14ac:dyDescent="0.25">
      <c r="C574" s="46"/>
      <c r="D574" s="36"/>
      <c r="E574" s="36"/>
      <c r="F574" s="36"/>
    </row>
    <row r="575" spans="3:16" ht="23.25" x14ac:dyDescent="0.25">
      <c r="C575" s="71" t="s">
        <v>215</v>
      </c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</row>
    <row r="576" spans="3:16" ht="21" x14ac:dyDescent="0.25">
      <c r="C576" s="46"/>
      <c r="D576" s="36"/>
      <c r="E576" s="36"/>
      <c r="F576" s="36"/>
    </row>
    <row r="577" spans="3:16" ht="23.25" x14ac:dyDescent="0.25">
      <c r="C577" s="73" t="s">
        <v>216</v>
      </c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</row>
    <row r="578" spans="3:16" ht="21" x14ac:dyDescent="0.25">
      <c r="C578" s="46"/>
      <c r="D578" s="36"/>
      <c r="E578" s="36"/>
      <c r="F578" s="36"/>
    </row>
    <row r="579" spans="3:16" ht="23.25" x14ac:dyDescent="0.25">
      <c r="C579" s="8" t="s">
        <v>9</v>
      </c>
      <c r="D579" s="8" t="s">
        <v>15</v>
      </c>
      <c r="E579" s="8" t="s">
        <v>16</v>
      </c>
      <c r="F579" s="8" t="s">
        <v>17</v>
      </c>
      <c r="G579" s="8" t="s">
        <v>11</v>
      </c>
    </row>
    <row r="580" spans="3:16" ht="21" x14ac:dyDescent="0.25">
      <c r="C580" s="15" t="s">
        <v>7</v>
      </c>
      <c r="D580" s="10">
        <v>2</v>
      </c>
      <c r="E580" s="10">
        <v>0</v>
      </c>
      <c r="F580" s="10">
        <v>0</v>
      </c>
      <c r="G580" s="10">
        <v>2</v>
      </c>
    </row>
    <row r="581" spans="3:16" ht="21" x14ac:dyDescent="0.25">
      <c r="C581" s="15" t="s">
        <v>6</v>
      </c>
      <c r="D581" s="10">
        <v>0</v>
      </c>
      <c r="E581" s="10">
        <v>1</v>
      </c>
      <c r="F581" s="10">
        <v>1</v>
      </c>
      <c r="G581" s="10">
        <v>2</v>
      </c>
    </row>
    <row r="582" spans="3:16" ht="21" x14ac:dyDescent="0.25">
      <c r="C582" s="15" t="s">
        <v>123</v>
      </c>
      <c r="D582" s="10">
        <v>44</v>
      </c>
      <c r="E582" s="10">
        <v>23</v>
      </c>
      <c r="F582" s="10">
        <v>11</v>
      </c>
      <c r="G582" s="10">
        <v>78</v>
      </c>
    </row>
    <row r="583" spans="3:16" ht="21" x14ac:dyDescent="0.25">
      <c r="C583" s="46"/>
      <c r="D583" s="36"/>
      <c r="E583" s="36"/>
      <c r="F583" s="36"/>
    </row>
    <row r="584" spans="3:16" ht="23.25" x14ac:dyDescent="0.25">
      <c r="C584" s="8" t="s">
        <v>10</v>
      </c>
      <c r="D584" s="8" t="s">
        <v>15</v>
      </c>
      <c r="E584" s="8" t="s">
        <v>16</v>
      </c>
      <c r="F584" s="8" t="s">
        <v>17</v>
      </c>
      <c r="G584" s="8" t="s">
        <v>11</v>
      </c>
    </row>
    <row r="585" spans="3:16" ht="21" x14ac:dyDescent="0.25">
      <c r="C585" s="15" t="s">
        <v>7</v>
      </c>
      <c r="D585" s="12">
        <v>4.3478260869565216E-2</v>
      </c>
      <c r="E585" s="12">
        <v>0</v>
      </c>
      <c r="F585" s="12">
        <v>0</v>
      </c>
      <c r="G585" s="12">
        <v>2.4390243902439025E-2</v>
      </c>
    </row>
    <row r="586" spans="3:16" ht="21" x14ac:dyDescent="0.25">
      <c r="C586" s="15" t="s">
        <v>6</v>
      </c>
      <c r="D586" s="12">
        <v>0</v>
      </c>
      <c r="E586" s="12">
        <v>4.1666666666666664E-2</v>
      </c>
      <c r="F586" s="12">
        <v>8.3333333333333329E-2</v>
      </c>
      <c r="G586" s="12">
        <v>2.4390243902439025E-2</v>
      </c>
    </row>
    <row r="587" spans="3:16" ht="21" x14ac:dyDescent="0.25">
      <c r="C587" s="15" t="s">
        <v>123</v>
      </c>
      <c r="D587" s="12">
        <v>0.95652173913043481</v>
      </c>
      <c r="E587" s="12">
        <v>0.95833333333333337</v>
      </c>
      <c r="F587" s="12">
        <v>0.91666666666666663</v>
      </c>
      <c r="G587" s="12">
        <v>0.95121951219512191</v>
      </c>
    </row>
    <row r="588" spans="3:16" ht="21" x14ac:dyDescent="0.25">
      <c r="C588" s="46"/>
      <c r="D588" s="36"/>
      <c r="E588" s="36"/>
      <c r="F588" s="36"/>
    </row>
    <row r="589" spans="3:16" ht="21" x14ac:dyDescent="0.25">
      <c r="C589" s="46"/>
      <c r="D589" s="36"/>
      <c r="E589" s="36"/>
      <c r="F589" s="36"/>
    </row>
    <row r="590" spans="3:16" ht="21" x14ac:dyDescent="0.25">
      <c r="C590" s="46"/>
      <c r="D590" s="36"/>
      <c r="E590" s="36"/>
      <c r="F590" s="36"/>
    </row>
    <row r="591" spans="3:16" ht="21" x14ac:dyDescent="0.25">
      <c r="C591" s="46"/>
      <c r="D591" s="36"/>
      <c r="E591" s="36"/>
      <c r="F591" s="36"/>
    </row>
    <row r="592" spans="3:16" ht="21" x14ac:dyDescent="0.25">
      <c r="C592" s="46"/>
      <c r="D592" s="36"/>
      <c r="E592" s="36"/>
      <c r="F592" s="36"/>
    </row>
    <row r="593" spans="3:16" ht="21" x14ac:dyDescent="0.25">
      <c r="C593" s="46"/>
      <c r="D593" s="36"/>
      <c r="E593" s="36"/>
      <c r="F593" s="36"/>
    </row>
    <row r="594" spans="3:16" ht="23.25" x14ac:dyDescent="0.25">
      <c r="C594" s="73" t="s">
        <v>197</v>
      </c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</row>
    <row r="595" spans="3:16" ht="21" x14ac:dyDescent="0.25">
      <c r="C595" s="46"/>
      <c r="D595" s="36"/>
      <c r="E595" s="36"/>
      <c r="F595" s="36"/>
    </row>
    <row r="596" spans="3:16" ht="23.25" x14ac:dyDescent="0.25">
      <c r="C596" s="8" t="s">
        <v>9</v>
      </c>
      <c r="D596" s="8" t="s">
        <v>15</v>
      </c>
      <c r="E596" s="8" t="s">
        <v>16</v>
      </c>
      <c r="F596" s="8" t="s">
        <v>17</v>
      </c>
      <c r="G596" s="8" t="s">
        <v>11</v>
      </c>
    </row>
    <row r="597" spans="3:16" ht="42" x14ac:dyDescent="0.25">
      <c r="C597" s="52" t="s">
        <v>213</v>
      </c>
      <c r="D597" s="10">
        <v>0</v>
      </c>
      <c r="E597" s="10">
        <v>0</v>
      </c>
      <c r="F597" s="10">
        <v>0</v>
      </c>
      <c r="G597" s="10">
        <v>0</v>
      </c>
    </row>
    <row r="598" spans="3:16" ht="21" x14ac:dyDescent="0.25">
      <c r="C598" s="52" t="s">
        <v>198</v>
      </c>
      <c r="D598" s="10">
        <v>0</v>
      </c>
      <c r="E598" s="10">
        <v>0</v>
      </c>
      <c r="F598" s="10">
        <v>0</v>
      </c>
      <c r="G598" s="10">
        <v>0</v>
      </c>
    </row>
    <row r="599" spans="3:16" ht="42" x14ac:dyDescent="0.25">
      <c r="C599" s="52" t="s">
        <v>204</v>
      </c>
      <c r="D599" s="10">
        <v>0</v>
      </c>
      <c r="E599" s="10">
        <v>0</v>
      </c>
      <c r="F599" s="10">
        <v>0</v>
      </c>
      <c r="G599" s="10">
        <v>0</v>
      </c>
    </row>
    <row r="600" spans="3:16" ht="21" x14ac:dyDescent="0.25">
      <c r="C600" s="52" t="s">
        <v>210</v>
      </c>
      <c r="D600" s="10">
        <v>0</v>
      </c>
      <c r="E600" s="10">
        <v>0</v>
      </c>
      <c r="F600" s="10">
        <v>1</v>
      </c>
      <c r="G600" s="10">
        <v>1</v>
      </c>
    </row>
    <row r="601" spans="3:16" ht="42" x14ac:dyDescent="0.25">
      <c r="C601" s="52" t="s">
        <v>205</v>
      </c>
      <c r="D601" s="10">
        <v>2</v>
      </c>
      <c r="E601" s="10">
        <v>0</v>
      </c>
      <c r="F601" s="10">
        <v>0</v>
      </c>
      <c r="G601" s="10">
        <v>2</v>
      </c>
    </row>
    <row r="602" spans="3:16" ht="21" x14ac:dyDescent="0.25">
      <c r="C602" s="52" t="s">
        <v>206</v>
      </c>
      <c r="D602" s="10">
        <v>0</v>
      </c>
      <c r="E602" s="10">
        <v>0</v>
      </c>
      <c r="F602" s="10">
        <v>0</v>
      </c>
      <c r="G602" s="10">
        <v>0</v>
      </c>
    </row>
    <row r="603" spans="3:16" ht="84" x14ac:dyDescent="0.25">
      <c r="C603" s="52" t="s">
        <v>199</v>
      </c>
      <c r="D603" s="10">
        <v>0</v>
      </c>
      <c r="E603" s="10">
        <v>0</v>
      </c>
      <c r="F603" s="10">
        <v>0</v>
      </c>
      <c r="G603" s="10">
        <v>0</v>
      </c>
    </row>
    <row r="604" spans="3:16" ht="21" x14ac:dyDescent="0.25">
      <c r="C604" s="52" t="s">
        <v>202</v>
      </c>
      <c r="D604" s="10">
        <v>0</v>
      </c>
      <c r="E604" s="10">
        <v>0</v>
      </c>
      <c r="F604" s="10">
        <v>0</v>
      </c>
      <c r="G604" s="10">
        <v>0</v>
      </c>
    </row>
    <row r="605" spans="3:16" ht="42" x14ac:dyDescent="0.25">
      <c r="C605" s="52" t="s">
        <v>207</v>
      </c>
      <c r="D605" s="10">
        <v>0</v>
      </c>
      <c r="E605" s="10">
        <v>0</v>
      </c>
      <c r="F605" s="10">
        <v>0</v>
      </c>
      <c r="G605" s="10">
        <v>0</v>
      </c>
    </row>
    <row r="606" spans="3:16" ht="21" x14ac:dyDescent="0.25">
      <c r="C606" s="52" t="s">
        <v>208</v>
      </c>
      <c r="D606" s="10">
        <v>0</v>
      </c>
      <c r="E606" s="10">
        <v>0</v>
      </c>
      <c r="F606" s="10">
        <v>0</v>
      </c>
      <c r="G606" s="10">
        <v>0</v>
      </c>
    </row>
    <row r="607" spans="3:16" ht="63" x14ac:dyDescent="0.25">
      <c r="C607" s="52" t="s">
        <v>200</v>
      </c>
      <c r="D607" s="10">
        <v>0</v>
      </c>
      <c r="E607" s="10">
        <v>0</v>
      </c>
      <c r="F607" s="10">
        <v>0</v>
      </c>
      <c r="G607" s="10">
        <v>0</v>
      </c>
    </row>
    <row r="608" spans="3:16" ht="63" x14ac:dyDescent="0.25">
      <c r="C608" s="52" t="s">
        <v>209</v>
      </c>
      <c r="D608" s="10">
        <v>0</v>
      </c>
      <c r="E608" s="10">
        <v>0</v>
      </c>
      <c r="F608" s="10">
        <v>0</v>
      </c>
      <c r="G608" s="10">
        <v>0</v>
      </c>
    </row>
    <row r="609" spans="3:16" ht="21" x14ac:dyDescent="0.25">
      <c r="C609" s="52" t="s">
        <v>214</v>
      </c>
      <c r="D609" s="10">
        <v>0</v>
      </c>
      <c r="E609" s="10">
        <v>0</v>
      </c>
      <c r="F609" s="10">
        <v>0</v>
      </c>
      <c r="G609" s="10">
        <v>0</v>
      </c>
    </row>
    <row r="610" spans="3:16" ht="21" x14ac:dyDescent="0.25">
      <c r="C610" s="52" t="s">
        <v>211</v>
      </c>
      <c r="D610" s="10">
        <v>0</v>
      </c>
      <c r="E610" s="10">
        <v>0</v>
      </c>
      <c r="F610" s="10">
        <v>0</v>
      </c>
      <c r="G610" s="10">
        <v>0</v>
      </c>
    </row>
    <row r="611" spans="3:16" ht="63" x14ac:dyDescent="0.25">
      <c r="C611" s="52" t="s">
        <v>212</v>
      </c>
      <c r="D611" s="10">
        <v>0</v>
      </c>
      <c r="E611" s="10">
        <v>1</v>
      </c>
      <c r="F611" s="10">
        <v>0</v>
      </c>
      <c r="G611" s="10">
        <v>1</v>
      </c>
    </row>
    <row r="612" spans="3:16" ht="42" x14ac:dyDescent="0.25">
      <c r="C612" s="52" t="s">
        <v>201</v>
      </c>
      <c r="D612" s="10">
        <v>0</v>
      </c>
      <c r="E612" s="10">
        <v>0</v>
      </c>
      <c r="F612" s="10">
        <v>0</v>
      </c>
      <c r="G612" s="10">
        <v>0</v>
      </c>
    </row>
    <row r="613" spans="3:16" ht="42" x14ac:dyDescent="0.25">
      <c r="C613" s="52" t="s">
        <v>203</v>
      </c>
      <c r="D613" s="10">
        <v>0</v>
      </c>
      <c r="E613" s="10">
        <v>0</v>
      </c>
      <c r="F613" s="10">
        <v>0</v>
      </c>
      <c r="G613" s="10">
        <v>0</v>
      </c>
    </row>
    <row r="614" spans="3:16" ht="21" x14ac:dyDescent="0.25">
      <c r="C614" s="46"/>
      <c r="D614" s="36"/>
      <c r="E614" s="36"/>
      <c r="F614" s="36"/>
    </row>
    <row r="616" spans="3:16" ht="23.25" x14ac:dyDescent="0.25">
      <c r="C616" s="73" t="s">
        <v>217</v>
      </c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</row>
    <row r="618" spans="3:16" ht="23.25" x14ac:dyDescent="0.25">
      <c r="C618" s="8" t="s">
        <v>9</v>
      </c>
      <c r="D618" s="8" t="s">
        <v>15</v>
      </c>
      <c r="E618" s="8" t="s">
        <v>16</v>
      </c>
      <c r="F618" s="8" t="s">
        <v>17</v>
      </c>
      <c r="G618" s="8" t="s">
        <v>11</v>
      </c>
    </row>
    <row r="619" spans="3:16" ht="21" x14ac:dyDescent="0.25">
      <c r="C619" s="9" t="s">
        <v>218</v>
      </c>
      <c r="D619" s="10">
        <v>10</v>
      </c>
      <c r="E619" s="10">
        <v>2</v>
      </c>
      <c r="F619" s="10">
        <v>0</v>
      </c>
      <c r="G619" s="10">
        <v>12</v>
      </c>
    </row>
    <row r="620" spans="3:16" ht="21" x14ac:dyDescent="0.25">
      <c r="C620" s="9" t="s">
        <v>219</v>
      </c>
      <c r="D620" s="10">
        <v>1</v>
      </c>
      <c r="E620" s="10">
        <v>0</v>
      </c>
      <c r="F620" s="10">
        <v>0</v>
      </c>
      <c r="G620" s="10">
        <v>1</v>
      </c>
    </row>
    <row r="621" spans="3:16" ht="21" x14ac:dyDescent="0.25">
      <c r="C621" s="9" t="s">
        <v>220</v>
      </c>
      <c r="D621" s="10">
        <v>0</v>
      </c>
      <c r="E621" s="10">
        <v>0</v>
      </c>
      <c r="F621" s="10">
        <v>0</v>
      </c>
      <c r="G621" s="10">
        <v>0</v>
      </c>
    </row>
    <row r="622" spans="3:16" ht="21" x14ac:dyDescent="0.25">
      <c r="C622" s="9" t="s">
        <v>123</v>
      </c>
      <c r="D622" s="10">
        <v>35</v>
      </c>
      <c r="E622" s="10">
        <v>22</v>
      </c>
      <c r="F622" s="10">
        <v>12</v>
      </c>
      <c r="G622" s="10">
        <v>69</v>
      </c>
    </row>
    <row r="624" spans="3:16" ht="23.25" x14ac:dyDescent="0.25">
      <c r="C624" s="8" t="s">
        <v>10</v>
      </c>
      <c r="D624" s="8" t="s">
        <v>15</v>
      </c>
      <c r="E624" s="8" t="s">
        <v>16</v>
      </c>
      <c r="F624" s="8" t="s">
        <v>17</v>
      </c>
      <c r="G624" s="8" t="s">
        <v>11</v>
      </c>
    </row>
    <row r="625" spans="3:16" ht="21" x14ac:dyDescent="0.25">
      <c r="C625" s="9" t="s">
        <v>218</v>
      </c>
      <c r="D625" s="12">
        <v>0.21739130434782608</v>
      </c>
      <c r="E625" s="12">
        <v>8.3333333333333329E-2</v>
      </c>
      <c r="F625" s="12">
        <v>0</v>
      </c>
      <c r="G625" s="12">
        <v>0.14634146341463414</v>
      </c>
    </row>
    <row r="626" spans="3:16" ht="21" x14ac:dyDescent="0.25">
      <c r="C626" s="9" t="s">
        <v>219</v>
      </c>
      <c r="D626" s="12">
        <v>2.1739130434782608E-2</v>
      </c>
      <c r="E626" s="12">
        <v>0</v>
      </c>
      <c r="F626" s="12">
        <v>0</v>
      </c>
      <c r="G626" s="12">
        <v>1.2195121951219513E-2</v>
      </c>
    </row>
    <row r="627" spans="3:16" ht="21" x14ac:dyDescent="0.25">
      <c r="C627" s="9" t="s">
        <v>220</v>
      </c>
      <c r="D627" s="12">
        <v>0</v>
      </c>
      <c r="E627" s="12">
        <v>0</v>
      </c>
      <c r="F627" s="12">
        <v>0</v>
      </c>
      <c r="G627" s="12">
        <v>0</v>
      </c>
    </row>
    <row r="628" spans="3:16" ht="21" x14ac:dyDescent="0.25">
      <c r="C628" s="9" t="s">
        <v>123</v>
      </c>
      <c r="D628" s="12">
        <v>0.76086956521739135</v>
      </c>
      <c r="E628" s="12">
        <v>0.91666666666666663</v>
      </c>
      <c r="F628" s="12">
        <v>1</v>
      </c>
      <c r="G628" s="12">
        <v>0.84146341463414631</v>
      </c>
    </row>
    <row r="631" spans="3:16" ht="3.75" customHeight="1" x14ac:dyDescent="0.25"/>
    <row r="632" spans="3:16" ht="23.25" x14ac:dyDescent="0.25">
      <c r="C632" s="71" t="s">
        <v>52</v>
      </c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</row>
    <row r="634" spans="3:16" ht="23.25" x14ac:dyDescent="0.25">
      <c r="C634" s="73" t="s">
        <v>53</v>
      </c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</row>
    <row r="636" spans="3:16" ht="23.25" x14ac:dyDescent="0.25">
      <c r="C636" s="8" t="s">
        <v>9</v>
      </c>
      <c r="D636" s="8" t="s">
        <v>14</v>
      </c>
      <c r="E636" s="8" t="s">
        <v>15</v>
      </c>
      <c r="F636" s="8" t="s">
        <v>16</v>
      </c>
      <c r="G636" s="8" t="s">
        <v>17</v>
      </c>
      <c r="H636" s="8" t="s">
        <v>11</v>
      </c>
    </row>
    <row r="637" spans="3:16" ht="21" x14ac:dyDescent="0.25">
      <c r="C637" s="15" t="s">
        <v>7</v>
      </c>
      <c r="D637" s="10">
        <v>329</v>
      </c>
      <c r="E637" s="10">
        <v>12</v>
      </c>
      <c r="F637" s="10">
        <v>11</v>
      </c>
      <c r="G637" s="10">
        <v>11</v>
      </c>
      <c r="H637" s="11">
        <v>363</v>
      </c>
    </row>
    <row r="638" spans="3:16" ht="21" x14ac:dyDescent="0.25">
      <c r="C638" s="15" t="s">
        <v>6</v>
      </c>
      <c r="D638" s="10">
        <v>78</v>
      </c>
      <c r="E638" s="10">
        <v>4</v>
      </c>
      <c r="F638" s="10">
        <v>7</v>
      </c>
      <c r="G638" s="10">
        <v>1</v>
      </c>
      <c r="H638" s="11">
        <v>90</v>
      </c>
    </row>
    <row r="639" spans="3:16" ht="21" x14ac:dyDescent="0.25">
      <c r="C639" s="15" t="s">
        <v>123</v>
      </c>
      <c r="D639" s="10">
        <v>74</v>
      </c>
      <c r="E639" s="10">
        <v>29</v>
      </c>
      <c r="F639" s="10">
        <v>6</v>
      </c>
      <c r="G639" s="10">
        <v>0</v>
      </c>
      <c r="H639" s="11">
        <v>109</v>
      </c>
    </row>
    <row r="641" spans="3:8" ht="23.25" x14ac:dyDescent="0.25">
      <c r="C641" s="8" t="s">
        <v>10</v>
      </c>
      <c r="D641" s="8" t="s">
        <v>14</v>
      </c>
      <c r="E641" s="8" t="s">
        <v>15</v>
      </c>
      <c r="F641" s="8" t="s">
        <v>16</v>
      </c>
      <c r="G641" s="8" t="s">
        <v>17</v>
      </c>
      <c r="H641" s="8" t="s">
        <v>11</v>
      </c>
    </row>
    <row r="642" spans="3:8" ht="21" x14ac:dyDescent="0.25">
      <c r="C642" s="15" t="s">
        <v>7</v>
      </c>
      <c r="D642" s="12">
        <v>0.6811594202898551</v>
      </c>
      <c r="E642" s="12">
        <v>0.2608695652173913</v>
      </c>
      <c r="F642" s="12">
        <v>0.45833333333333331</v>
      </c>
      <c r="G642" s="12">
        <v>0.91666666666666663</v>
      </c>
      <c r="H642" s="13">
        <v>0.64247787610619467</v>
      </c>
    </row>
    <row r="643" spans="3:8" ht="21" x14ac:dyDescent="0.25">
      <c r="C643" s="15" t="s">
        <v>6</v>
      </c>
      <c r="D643" s="12">
        <v>0.16149068322981366</v>
      </c>
      <c r="E643" s="12">
        <v>8.6956521739130432E-2</v>
      </c>
      <c r="F643" s="12">
        <v>0.29166666666666669</v>
      </c>
      <c r="G643" s="12">
        <v>8.3333333333333329E-2</v>
      </c>
      <c r="H643" s="13">
        <v>0.15929203539823009</v>
      </c>
    </row>
    <row r="644" spans="3:8" ht="21" x14ac:dyDescent="0.25">
      <c r="C644" s="15" t="s">
        <v>123</v>
      </c>
      <c r="D644" s="12">
        <v>0.15320910973084886</v>
      </c>
      <c r="E644" s="12">
        <v>0.63043478260869568</v>
      </c>
      <c r="F644" s="12">
        <v>0.25</v>
      </c>
      <c r="G644" s="12">
        <v>0</v>
      </c>
      <c r="H644" s="13">
        <v>0.1929203539823009</v>
      </c>
    </row>
    <row r="658" spans="3:16" ht="23.25" x14ac:dyDescent="0.25">
      <c r="C658" s="71" t="s">
        <v>221</v>
      </c>
      <c r="D658" s="71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</row>
    <row r="660" spans="3:16" s="30" customFormat="1" ht="52.5" customHeight="1" x14ac:dyDescent="0.35">
      <c r="C660" s="72" t="s">
        <v>222</v>
      </c>
      <c r="D660" s="72"/>
      <c r="E660" s="72"/>
      <c r="F660" s="72"/>
      <c r="G660" s="72"/>
      <c r="H660" s="72"/>
      <c r="I660" s="72"/>
      <c r="J660" s="72"/>
      <c r="K660" s="72"/>
      <c r="L660" s="72"/>
      <c r="M660" s="72"/>
      <c r="N660" s="72"/>
      <c r="O660" s="72"/>
      <c r="P660" s="72"/>
    </row>
    <row r="662" spans="3:16" ht="23.25" x14ac:dyDescent="0.25">
      <c r="C662" s="8" t="s">
        <v>9</v>
      </c>
      <c r="D662" s="8" t="s">
        <v>14</v>
      </c>
    </row>
    <row r="663" spans="3:16" ht="21" x14ac:dyDescent="0.25">
      <c r="C663" s="15" t="s">
        <v>7</v>
      </c>
      <c r="D663" s="10">
        <v>370</v>
      </c>
    </row>
    <row r="664" spans="3:16" ht="21" x14ac:dyDescent="0.25">
      <c r="C664" s="15" t="s">
        <v>6</v>
      </c>
      <c r="D664" s="10">
        <v>26</v>
      </c>
    </row>
    <row r="665" spans="3:16" ht="21" x14ac:dyDescent="0.25">
      <c r="C665" s="15" t="s">
        <v>122</v>
      </c>
      <c r="D665" s="10">
        <v>31</v>
      </c>
    </row>
    <row r="667" spans="3:16" ht="23.25" x14ac:dyDescent="0.25">
      <c r="C667" s="8" t="s">
        <v>10</v>
      </c>
      <c r="D667" s="8" t="s">
        <v>14</v>
      </c>
    </row>
    <row r="668" spans="3:16" ht="21" x14ac:dyDescent="0.25">
      <c r="C668" s="15" t="s">
        <v>7</v>
      </c>
      <c r="D668" s="12">
        <v>0.86651053864168615</v>
      </c>
    </row>
    <row r="669" spans="3:16" ht="21" x14ac:dyDescent="0.25">
      <c r="C669" s="15" t="s">
        <v>6</v>
      </c>
      <c r="D669" s="12">
        <v>6.0889929742388757E-2</v>
      </c>
    </row>
    <row r="670" spans="3:16" ht="21" x14ac:dyDescent="0.25">
      <c r="C670" s="15" t="s">
        <v>122</v>
      </c>
      <c r="D670" s="12">
        <v>7.2599531615925056E-2</v>
      </c>
    </row>
    <row r="673" spans="3:16" ht="23.25" x14ac:dyDescent="0.25">
      <c r="C673" s="71" t="s">
        <v>223</v>
      </c>
      <c r="D673" s="71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</row>
    <row r="675" spans="3:16" ht="54" customHeight="1" x14ac:dyDescent="0.25">
      <c r="C675" s="73" t="s">
        <v>224</v>
      </c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</row>
    <row r="677" spans="3:16" ht="23.25" x14ac:dyDescent="0.25">
      <c r="C677" s="8" t="s">
        <v>9</v>
      </c>
      <c r="D677" s="8" t="s">
        <v>14</v>
      </c>
    </row>
    <row r="678" spans="3:16" ht="21" x14ac:dyDescent="0.25">
      <c r="C678" s="9" t="s">
        <v>89</v>
      </c>
      <c r="D678" s="10">
        <v>167</v>
      </c>
    </row>
    <row r="679" spans="3:16" ht="21" x14ac:dyDescent="0.25">
      <c r="C679" s="9" t="s">
        <v>120</v>
      </c>
      <c r="D679" s="10">
        <v>229</v>
      </c>
    </row>
    <row r="680" spans="3:16" ht="21" x14ac:dyDescent="0.25">
      <c r="C680" s="9" t="s">
        <v>91</v>
      </c>
      <c r="D680" s="10">
        <v>19</v>
      </c>
    </row>
    <row r="681" spans="3:16" ht="21" x14ac:dyDescent="0.25">
      <c r="C681" s="9" t="s">
        <v>121</v>
      </c>
      <c r="D681" s="10">
        <v>7</v>
      </c>
    </row>
    <row r="682" spans="3:16" ht="21" x14ac:dyDescent="0.25">
      <c r="C682" s="9" t="s">
        <v>122</v>
      </c>
      <c r="D682" s="10">
        <v>5</v>
      </c>
    </row>
    <row r="684" spans="3:16" ht="23.25" x14ac:dyDescent="0.25">
      <c r="C684" s="8" t="s">
        <v>10</v>
      </c>
      <c r="D684" s="8" t="s">
        <v>14</v>
      </c>
    </row>
    <row r="685" spans="3:16" ht="21" x14ac:dyDescent="0.25">
      <c r="C685" s="9" t="s">
        <v>89</v>
      </c>
      <c r="D685" s="12">
        <v>0.3911007025761124</v>
      </c>
    </row>
    <row r="686" spans="3:16" ht="21" x14ac:dyDescent="0.25">
      <c r="C686" s="9" t="s">
        <v>120</v>
      </c>
      <c r="D686" s="12">
        <v>0.53629976580796257</v>
      </c>
    </row>
    <row r="687" spans="3:16" ht="21" x14ac:dyDescent="0.25">
      <c r="C687" s="9" t="s">
        <v>91</v>
      </c>
      <c r="D687" s="12">
        <v>4.449648711943794E-2</v>
      </c>
    </row>
    <row r="688" spans="3:16" ht="21" x14ac:dyDescent="0.25">
      <c r="C688" s="9" t="s">
        <v>121</v>
      </c>
      <c r="D688" s="12">
        <v>1.6393442622950821E-2</v>
      </c>
    </row>
    <row r="689" spans="3:16" ht="21" x14ac:dyDescent="0.25">
      <c r="C689" s="9" t="s">
        <v>122</v>
      </c>
      <c r="D689" s="12">
        <v>1.1709601873536301E-2</v>
      </c>
    </row>
    <row r="691" spans="3:16" ht="23.25" x14ac:dyDescent="0.25">
      <c r="C691" s="71" t="s">
        <v>54</v>
      </c>
      <c r="D691" s="71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</row>
    <row r="693" spans="3:16" ht="42" customHeight="1" x14ac:dyDescent="0.25">
      <c r="C693" s="72" t="s">
        <v>55</v>
      </c>
      <c r="D693" s="72"/>
      <c r="E693" s="72"/>
      <c r="F693" s="72"/>
      <c r="G693" s="72"/>
      <c r="H693" s="72"/>
      <c r="I693" s="72"/>
      <c r="J693" s="72"/>
      <c r="K693" s="72"/>
      <c r="L693" s="72"/>
      <c r="M693" s="72"/>
      <c r="N693" s="72"/>
      <c r="O693" s="72"/>
      <c r="P693" s="72"/>
    </row>
    <row r="695" spans="3:16" ht="23.25" x14ac:dyDescent="0.25">
      <c r="C695" s="8" t="s">
        <v>9</v>
      </c>
      <c r="D695" s="8" t="s">
        <v>14</v>
      </c>
      <c r="E695" s="8" t="s">
        <v>15</v>
      </c>
      <c r="F695" s="8" t="s">
        <v>16</v>
      </c>
      <c r="G695" s="8" t="s">
        <v>17</v>
      </c>
      <c r="H695" s="8" t="s">
        <v>11</v>
      </c>
    </row>
    <row r="696" spans="3:16" ht="21" x14ac:dyDescent="0.25">
      <c r="C696" s="15">
        <v>1</v>
      </c>
      <c r="D696" s="10">
        <v>2</v>
      </c>
      <c r="E696" s="10">
        <v>1</v>
      </c>
      <c r="F696" s="10">
        <v>0</v>
      </c>
      <c r="G696" s="10">
        <v>0</v>
      </c>
      <c r="H696" s="10">
        <v>3</v>
      </c>
    </row>
    <row r="697" spans="3:16" ht="21" x14ac:dyDescent="0.25">
      <c r="C697" s="15">
        <v>2</v>
      </c>
      <c r="D697" s="10">
        <v>3</v>
      </c>
      <c r="E697" s="10">
        <v>0</v>
      </c>
      <c r="F697" s="10">
        <v>0</v>
      </c>
      <c r="G697" s="10">
        <v>0</v>
      </c>
      <c r="H697" s="10">
        <v>3</v>
      </c>
    </row>
    <row r="698" spans="3:16" ht="21" x14ac:dyDescent="0.25">
      <c r="C698" s="15">
        <v>3</v>
      </c>
      <c r="D698" s="10">
        <v>27</v>
      </c>
      <c r="E698" s="10">
        <v>7</v>
      </c>
      <c r="F698" s="10">
        <v>4</v>
      </c>
      <c r="G698" s="10">
        <v>1</v>
      </c>
      <c r="H698" s="10">
        <v>39</v>
      </c>
    </row>
    <row r="699" spans="3:16" ht="21" x14ac:dyDescent="0.25">
      <c r="C699" s="15">
        <v>4</v>
      </c>
      <c r="D699" s="10">
        <v>213</v>
      </c>
      <c r="E699" s="10">
        <v>20</v>
      </c>
      <c r="F699" s="10">
        <v>11</v>
      </c>
      <c r="G699" s="10">
        <v>3</v>
      </c>
      <c r="H699" s="10">
        <v>247</v>
      </c>
    </row>
    <row r="700" spans="3:16" ht="21" x14ac:dyDescent="0.25">
      <c r="C700" s="15">
        <v>5</v>
      </c>
      <c r="D700" s="10">
        <v>182</v>
      </c>
      <c r="E700" s="10">
        <v>15</v>
      </c>
      <c r="F700" s="10">
        <v>7</v>
      </c>
      <c r="G700" s="10">
        <v>6</v>
      </c>
      <c r="H700" s="10">
        <v>210</v>
      </c>
    </row>
    <row r="702" spans="3:16" ht="23.25" x14ac:dyDescent="0.25">
      <c r="C702" s="31" t="s">
        <v>10</v>
      </c>
      <c r="D702" s="8" t="s">
        <v>14</v>
      </c>
      <c r="E702" s="8" t="s">
        <v>15</v>
      </c>
      <c r="F702" s="8" t="s">
        <v>16</v>
      </c>
      <c r="G702" s="8" t="s">
        <v>17</v>
      </c>
      <c r="H702" s="8" t="s">
        <v>11</v>
      </c>
    </row>
    <row r="703" spans="3:16" ht="21" x14ac:dyDescent="0.25">
      <c r="C703" s="15">
        <v>1</v>
      </c>
      <c r="D703" s="12">
        <v>4.6838407494145199E-3</v>
      </c>
      <c r="E703" s="12">
        <v>2.3255813953488372E-2</v>
      </c>
      <c r="F703" s="12">
        <v>0</v>
      </c>
      <c r="G703" s="12">
        <v>0</v>
      </c>
      <c r="H703" s="12">
        <v>5.9760956175298804E-3</v>
      </c>
    </row>
    <row r="704" spans="3:16" ht="21" x14ac:dyDescent="0.25">
      <c r="C704" s="15">
        <v>2</v>
      </c>
      <c r="D704" s="12">
        <v>7.0257611241217799E-3</v>
      </c>
      <c r="E704" s="12">
        <v>0</v>
      </c>
      <c r="F704" s="12">
        <v>0</v>
      </c>
      <c r="G704" s="12">
        <v>0</v>
      </c>
      <c r="H704" s="12">
        <v>5.9760956175298804E-3</v>
      </c>
    </row>
    <row r="705" spans="3:8" ht="21" x14ac:dyDescent="0.25">
      <c r="C705" s="15">
        <v>3</v>
      </c>
      <c r="D705" s="12">
        <v>6.323185011709602E-2</v>
      </c>
      <c r="E705" s="12">
        <v>0.16279069767441862</v>
      </c>
      <c r="F705" s="12">
        <v>0.18181818181818182</v>
      </c>
      <c r="G705" s="12">
        <v>0.1</v>
      </c>
      <c r="H705" s="12">
        <v>7.7689243027888447E-2</v>
      </c>
    </row>
    <row r="706" spans="3:8" ht="21" x14ac:dyDescent="0.25">
      <c r="C706" s="15">
        <v>4</v>
      </c>
      <c r="D706" s="12">
        <v>0.49882903981264637</v>
      </c>
      <c r="E706" s="12">
        <v>0.46511627906976744</v>
      </c>
      <c r="F706" s="12">
        <v>0.5</v>
      </c>
      <c r="G706" s="12">
        <v>0.3</v>
      </c>
      <c r="H706" s="12">
        <v>0.49203187250996017</v>
      </c>
    </row>
    <row r="707" spans="3:8" ht="21" x14ac:dyDescent="0.25">
      <c r="C707" s="15">
        <v>5</v>
      </c>
      <c r="D707" s="12">
        <v>0.42622950819672129</v>
      </c>
      <c r="E707" s="12">
        <v>0.34883720930232559</v>
      </c>
      <c r="F707" s="12">
        <v>0.31818181818181818</v>
      </c>
      <c r="G707" s="12">
        <v>0.6</v>
      </c>
      <c r="H707" s="12">
        <v>0.41832669322709165</v>
      </c>
    </row>
    <row r="726" spans="3:16" ht="23.25" x14ac:dyDescent="0.25">
      <c r="C726" s="73" t="s">
        <v>225</v>
      </c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</row>
    <row r="728" spans="3:16" ht="23.25" x14ac:dyDescent="0.25">
      <c r="C728" s="8" t="s">
        <v>226</v>
      </c>
      <c r="D728" s="8" t="s">
        <v>14</v>
      </c>
      <c r="E728" s="8" t="s">
        <v>227</v>
      </c>
    </row>
    <row r="729" spans="3:16" ht="21" x14ac:dyDescent="0.25">
      <c r="C729" s="9" t="s">
        <v>228</v>
      </c>
      <c r="D729" s="10">
        <v>52</v>
      </c>
      <c r="E729" s="12">
        <v>0.12177985948477751</v>
      </c>
    </row>
    <row r="730" spans="3:16" ht="21" x14ac:dyDescent="0.25">
      <c r="C730" s="9" t="s">
        <v>229</v>
      </c>
      <c r="D730" s="10">
        <v>5</v>
      </c>
      <c r="E730" s="12">
        <v>1.1709601873536301E-2</v>
      </c>
    </row>
    <row r="731" spans="3:16" ht="42" x14ac:dyDescent="0.25">
      <c r="C731" s="9" t="s">
        <v>230</v>
      </c>
      <c r="D731" s="10">
        <v>3</v>
      </c>
      <c r="E731" s="12">
        <v>7.0257611241217799E-3</v>
      </c>
    </row>
    <row r="732" spans="3:16" ht="63" x14ac:dyDescent="0.25">
      <c r="C732" s="9" t="s">
        <v>231</v>
      </c>
      <c r="D732" s="10">
        <v>14</v>
      </c>
      <c r="E732" s="12">
        <v>3.2786885245901641E-2</v>
      </c>
    </row>
    <row r="733" spans="3:16" ht="84" x14ac:dyDescent="0.25">
      <c r="C733" s="9" t="s">
        <v>232</v>
      </c>
      <c r="D733" s="10">
        <v>15</v>
      </c>
      <c r="E733" s="12">
        <v>3.5128805620608897E-2</v>
      </c>
    </row>
    <row r="734" spans="3:16" ht="21" x14ac:dyDescent="0.25">
      <c r="C734" s="9" t="s">
        <v>233</v>
      </c>
      <c r="D734" s="10">
        <v>121</v>
      </c>
      <c r="E734" s="12">
        <v>0.28337236533957844</v>
      </c>
    </row>
    <row r="735" spans="3:16" ht="21" x14ac:dyDescent="0.25">
      <c r="C735" s="9" t="s">
        <v>123</v>
      </c>
      <c r="D735" s="10">
        <v>92</v>
      </c>
      <c r="E735" s="12">
        <v>0.21545667447306791</v>
      </c>
    </row>
    <row r="736" spans="3:16" ht="37.5" customHeight="1" x14ac:dyDescent="0.25"/>
    <row r="737" spans="3:16" ht="23.25" x14ac:dyDescent="0.25">
      <c r="C737" s="73" t="s">
        <v>234</v>
      </c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</row>
    <row r="738" spans="3:16" ht="42.75" customHeight="1" x14ac:dyDescent="0.25"/>
    <row r="739" spans="3:16" ht="18.75" customHeight="1" x14ac:dyDescent="0.25">
      <c r="C739" s="8" t="s">
        <v>9</v>
      </c>
      <c r="D739" s="8" t="s">
        <v>14</v>
      </c>
      <c r="E739" s="8" t="s">
        <v>15</v>
      </c>
      <c r="F739" s="8" t="s">
        <v>11</v>
      </c>
    </row>
    <row r="740" spans="3:16" ht="18.75" customHeight="1" x14ac:dyDescent="0.25">
      <c r="C740" s="9" t="s">
        <v>89</v>
      </c>
      <c r="D740" s="53">
        <v>111</v>
      </c>
      <c r="E740" s="10">
        <v>10</v>
      </c>
      <c r="F740" s="11">
        <v>121</v>
      </c>
    </row>
    <row r="741" spans="3:16" ht="18.75" customHeight="1" x14ac:dyDescent="0.25">
      <c r="C741" s="9" t="s">
        <v>120</v>
      </c>
      <c r="D741" s="53">
        <v>184</v>
      </c>
      <c r="E741" s="10">
        <v>22</v>
      </c>
      <c r="F741" s="11">
        <v>206</v>
      </c>
    </row>
    <row r="742" spans="3:16" ht="21" x14ac:dyDescent="0.25">
      <c r="C742" s="9" t="s">
        <v>91</v>
      </c>
      <c r="D742" s="53">
        <v>89</v>
      </c>
      <c r="E742" s="10">
        <v>8</v>
      </c>
      <c r="F742" s="11">
        <v>97</v>
      </c>
    </row>
    <row r="743" spans="3:16" ht="21" x14ac:dyDescent="0.25">
      <c r="C743" s="9" t="s">
        <v>121</v>
      </c>
      <c r="D743" s="53">
        <v>15</v>
      </c>
      <c r="E743" s="10">
        <v>1</v>
      </c>
      <c r="F743" s="11">
        <v>16</v>
      </c>
    </row>
    <row r="744" spans="3:16" ht="21" x14ac:dyDescent="0.25">
      <c r="C744" s="9" t="s">
        <v>122</v>
      </c>
      <c r="D744" s="53">
        <v>28</v>
      </c>
      <c r="E744" s="10">
        <v>2</v>
      </c>
      <c r="F744" s="11">
        <v>30</v>
      </c>
    </row>
    <row r="745" spans="3:16" ht="21" x14ac:dyDescent="0.25">
      <c r="C745" s="9" t="s">
        <v>11</v>
      </c>
      <c r="D745" s="53">
        <v>427</v>
      </c>
      <c r="E745" s="53">
        <v>43</v>
      </c>
      <c r="F745" s="54">
        <v>470</v>
      </c>
    </row>
    <row r="747" spans="3:16" ht="23.25" x14ac:dyDescent="0.25">
      <c r="C747" s="8" t="s">
        <v>10</v>
      </c>
      <c r="D747" s="8" t="s">
        <v>14</v>
      </c>
      <c r="E747" s="8" t="s">
        <v>15</v>
      </c>
      <c r="F747" s="8" t="s">
        <v>11</v>
      </c>
    </row>
    <row r="748" spans="3:16" ht="21" x14ac:dyDescent="0.25">
      <c r="C748" s="9" t="s">
        <v>89</v>
      </c>
      <c r="D748" s="12">
        <v>0.25995316159250587</v>
      </c>
      <c r="E748" s="12">
        <v>0.23255813953488372</v>
      </c>
      <c r="F748" s="13">
        <v>0.25744680851063828</v>
      </c>
      <c r="G748" s="55"/>
    </row>
    <row r="749" spans="3:16" ht="21" x14ac:dyDescent="0.25">
      <c r="C749" s="9" t="s">
        <v>120</v>
      </c>
      <c r="D749" s="12">
        <v>0.43091334894613581</v>
      </c>
      <c r="E749" s="12">
        <v>0.51162790697674421</v>
      </c>
      <c r="F749" s="13">
        <v>0.43829787234042555</v>
      </c>
    </row>
    <row r="750" spans="3:16" ht="21" x14ac:dyDescent="0.25">
      <c r="C750" s="9" t="s">
        <v>91</v>
      </c>
      <c r="D750" s="12">
        <v>0.20843091334894615</v>
      </c>
      <c r="E750" s="12">
        <v>0.18604651162790697</v>
      </c>
      <c r="F750" s="13">
        <v>0.20638297872340425</v>
      </c>
    </row>
    <row r="751" spans="3:16" ht="21" x14ac:dyDescent="0.25">
      <c r="C751" s="9" t="s">
        <v>121</v>
      </c>
      <c r="D751" s="12">
        <v>3.5128805620608897E-2</v>
      </c>
      <c r="E751" s="12">
        <v>2.3255813953488372E-2</v>
      </c>
      <c r="F751" s="13">
        <v>3.4042553191489362E-2</v>
      </c>
    </row>
    <row r="752" spans="3:16" ht="21" x14ac:dyDescent="0.25">
      <c r="C752" s="9" t="s">
        <v>122</v>
      </c>
      <c r="D752" s="12">
        <v>6.5573770491803282E-2</v>
      </c>
      <c r="E752" s="12">
        <v>4.6511627906976744E-2</v>
      </c>
      <c r="F752" s="13">
        <v>6.3829787234042548E-2</v>
      </c>
    </row>
    <row r="753" spans="3:16" ht="40.5" customHeight="1" x14ac:dyDescent="0.25"/>
    <row r="754" spans="3:16" ht="23.25" x14ac:dyDescent="0.25">
      <c r="C754" s="73" t="s">
        <v>235</v>
      </c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</row>
    <row r="755" spans="3:16" ht="12.75" customHeight="1" x14ac:dyDescent="0.25"/>
    <row r="756" spans="3:16" ht="23.25" x14ac:dyDescent="0.25">
      <c r="C756" s="8" t="s">
        <v>9</v>
      </c>
      <c r="D756" s="8" t="s">
        <v>15</v>
      </c>
      <c r="E756" s="8" t="s">
        <v>16</v>
      </c>
      <c r="F756" s="8" t="s">
        <v>17</v>
      </c>
      <c r="G756" s="8" t="s">
        <v>11</v>
      </c>
    </row>
    <row r="757" spans="3:16" ht="21" x14ac:dyDescent="0.25">
      <c r="C757" s="9" t="s">
        <v>236</v>
      </c>
      <c r="D757" s="10">
        <v>11</v>
      </c>
      <c r="E757" s="10">
        <v>3</v>
      </c>
      <c r="F757" s="10">
        <v>5</v>
      </c>
      <c r="G757" s="10">
        <v>19</v>
      </c>
    </row>
    <row r="758" spans="3:16" ht="21" x14ac:dyDescent="0.25">
      <c r="C758" s="9" t="s">
        <v>237</v>
      </c>
      <c r="D758" s="10">
        <v>20</v>
      </c>
      <c r="E758" s="10">
        <v>7</v>
      </c>
      <c r="F758" s="10">
        <v>2</v>
      </c>
      <c r="G758" s="10">
        <v>29</v>
      </c>
    </row>
    <row r="759" spans="3:16" ht="21" x14ac:dyDescent="0.25">
      <c r="C759" s="9" t="s">
        <v>238</v>
      </c>
      <c r="D759" s="10">
        <v>11</v>
      </c>
      <c r="E759" s="10">
        <v>11</v>
      </c>
      <c r="F759" s="10">
        <v>2</v>
      </c>
      <c r="G759" s="10">
        <v>24</v>
      </c>
    </row>
    <row r="760" spans="3:16" ht="21" x14ac:dyDescent="0.25">
      <c r="C760" s="9" t="s">
        <v>239</v>
      </c>
      <c r="D760" s="10">
        <v>1</v>
      </c>
      <c r="E760" s="10">
        <v>1</v>
      </c>
      <c r="F760" s="10">
        <v>1</v>
      </c>
      <c r="G760" s="10">
        <v>3</v>
      </c>
    </row>
    <row r="780" spans="3:7" ht="23.25" x14ac:dyDescent="0.25">
      <c r="C780" s="8" t="s">
        <v>10</v>
      </c>
      <c r="D780" s="8" t="s">
        <v>15</v>
      </c>
      <c r="E780" s="8" t="s">
        <v>16</v>
      </c>
      <c r="F780" s="8" t="s">
        <v>17</v>
      </c>
      <c r="G780" s="8" t="s">
        <v>11</v>
      </c>
    </row>
    <row r="781" spans="3:7" ht="21" x14ac:dyDescent="0.25">
      <c r="C781" s="9" t="s">
        <v>236</v>
      </c>
      <c r="D781" s="12">
        <v>0.2558139534883721</v>
      </c>
      <c r="E781" s="12">
        <v>0.13636363636363635</v>
      </c>
      <c r="F781" s="12">
        <v>0.5</v>
      </c>
      <c r="G781" s="12">
        <v>0.25333333333333335</v>
      </c>
    </row>
    <row r="782" spans="3:7" ht="21" x14ac:dyDescent="0.25">
      <c r="C782" s="9" t="s">
        <v>237</v>
      </c>
      <c r="D782" s="12">
        <v>0.46511627906976744</v>
      </c>
      <c r="E782" s="12">
        <v>0.31818181818181818</v>
      </c>
      <c r="F782" s="12">
        <v>0.2</v>
      </c>
      <c r="G782" s="12">
        <v>0.38666666666666666</v>
      </c>
    </row>
    <row r="783" spans="3:7" ht="21" x14ac:dyDescent="0.25">
      <c r="C783" s="9" t="s">
        <v>238</v>
      </c>
      <c r="D783" s="12">
        <v>0.2558139534883721</v>
      </c>
      <c r="E783" s="12">
        <v>0.5</v>
      </c>
      <c r="F783" s="12">
        <v>0.2</v>
      </c>
      <c r="G783" s="12">
        <v>0.32</v>
      </c>
    </row>
    <row r="784" spans="3:7" ht="21" x14ac:dyDescent="0.25">
      <c r="C784" s="9" t="s">
        <v>239</v>
      </c>
      <c r="D784" s="12">
        <v>2.3255813953488372E-2</v>
      </c>
      <c r="E784" s="12">
        <v>4.5454545454545456E-2</v>
      </c>
      <c r="F784" s="12">
        <v>0.1</v>
      </c>
      <c r="G784" s="12">
        <v>0.04</v>
      </c>
    </row>
    <row r="785" spans="3:16" ht="98.25" customHeight="1" x14ac:dyDescent="0.25"/>
    <row r="786" spans="3:16" ht="22.5" x14ac:dyDescent="0.25">
      <c r="C786" s="70" t="s">
        <v>240</v>
      </c>
      <c r="D786" s="70"/>
      <c r="E786" s="70"/>
      <c r="F786" s="70"/>
      <c r="G786" s="70"/>
      <c r="H786" s="70"/>
      <c r="I786" s="70"/>
      <c r="J786" s="70"/>
      <c r="K786" s="70"/>
      <c r="L786" s="70"/>
      <c r="M786" s="70"/>
      <c r="N786" s="70"/>
      <c r="O786" s="70"/>
      <c r="P786" s="70"/>
    </row>
    <row r="788" spans="3:16" ht="23.25" x14ac:dyDescent="0.25">
      <c r="C788" s="8" t="s">
        <v>241</v>
      </c>
      <c r="D788" s="8" t="s">
        <v>16</v>
      </c>
      <c r="E788" s="8" t="s">
        <v>17</v>
      </c>
      <c r="F788" s="8" t="s">
        <v>11</v>
      </c>
    </row>
    <row r="789" spans="3:16" ht="21" x14ac:dyDescent="0.25">
      <c r="C789" s="9" t="s">
        <v>8</v>
      </c>
      <c r="D789" s="10">
        <v>7</v>
      </c>
      <c r="E789" s="10">
        <v>6</v>
      </c>
      <c r="F789" s="10">
        <v>13</v>
      </c>
    </row>
    <row r="790" spans="3:16" ht="21" x14ac:dyDescent="0.25">
      <c r="C790" s="9" t="s">
        <v>242</v>
      </c>
      <c r="D790" s="10">
        <v>6</v>
      </c>
      <c r="E790" s="10">
        <v>2</v>
      </c>
      <c r="F790" s="10">
        <v>8</v>
      </c>
    </row>
    <row r="791" spans="3:16" ht="21" x14ac:dyDescent="0.25">
      <c r="C791" s="9" t="s">
        <v>56</v>
      </c>
      <c r="D791" s="10">
        <v>3</v>
      </c>
      <c r="E791" s="10">
        <v>2</v>
      </c>
      <c r="F791" s="10">
        <v>5</v>
      </c>
    </row>
    <row r="792" spans="3:16" ht="21" x14ac:dyDescent="0.25">
      <c r="C792" s="9" t="s">
        <v>243</v>
      </c>
      <c r="D792" s="10">
        <v>0</v>
      </c>
      <c r="E792" s="10">
        <v>0</v>
      </c>
      <c r="F792" s="10">
        <v>0</v>
      </c>
    </row>
    <row r="793" spans="3:16" ht="21" x14ac:dyDescent="0.25">
      <c r="C793" s="9" t="s">
        <v>244</v>
      </c>
      <c r="D793" s="10">
        <v>6</v>
      </c>
      <c r="E793" s="10">
        <v>0</v>
      </c>
      <c r="F793" s="10">
        <v>6</v>
      </c>
    </row>
    <row r="795" spans="3:16" ht="23.25" x14ac:dyDescent="0.25">
      <c r="C795" s="8" t="s">
        <v>245</v>
      </c>
      <c r="D795" s="8" t="s">
        <v>16</v>
      </c>
      <c r="E795" s="8" t="s">
        <v>17</v>
      </c>
      <c r="F795" s="8" t="s">
        <v>11</v>
      </c>
    </row>
    <row r="796" spans="3:16" ht="21" x14ac:dyDescent="0.25">
      <c r="C796" s="9" t="s">
        <v>8</v>
      </c>
      <c r="D796" s="12">
        <v>0.31818181818181818</v>
      </c>
      <c r="E796" s="12">
        <v>0.6</v>
      </c>
      <c r="F796" s="12">
        <v>0.40625</v>
      </c>
    </row>
    <row r="797" spans="3:16" ht="21" x14ac:dyDescent="0.25">
      <c r="C797" s="9" t="s">
        <v>242</v>
      </c>
      <c r="D797" s="12">
        <v>0.27272727272727271</v>
      </c>
      <c r="E797" s="12">
        <v>0.2</v>
      </c>
      <c r="F797" s="12">
        <v>0.25</v>
      </c>
    </row>
    <row r="798" spans="3:16" ht="21" x14ac:dyDescent="0.25">
      <c r="C798" s="9" t="s">
        <v>56</v>
      </c>
      <c r="D798" s="12">
        <v>0.13636363636363635</v>
      </c>
      <c r="E798" s="12">
        <v>0.2</v>
      </c>
      <c r="F798" s="12">
        <v>0.15625</v>
      </c>
    </row>
    <row r="799" spans="3:16" ht="21" x14ac:dyDescent="0.25">
      <c r="C799" s="9" t="s">
        <v>243</v>
      </c>
      <c r="D799" s="12">
        <v>0</v>
      </c>
      <c r="E799" s="12">
        <v>0</v>
      </c>
      <c r="F799" s="12">
        <v>0</v>
      </c>
    </row>
    <row r="800" spans="3:16" ht="21" x14ac:dyDescent="0.25">
      <c r="C800" s="9" t="s">
        <v>244</v>
      </c>
      <c r="D800" s="12">
        <v>0.27272727272727271</v>
      </c>
      <c r="E800" s="12">
        <v>0</v>
      </c>
      <c r="F800" s="12">
        <v>0.1875</v>
      </c>
    </row>
    <row r="802" spans="3:6" ht="23.25" x14ac:dyDescent="0.25">
      <c r="C802" s="32" t="s">
        <v>246</v>
      </c>
      <c r="D802" s="8" t="s">
        <v>16</v>
      </c>
      <c r="E802" s="8" t="s">
        <v>17</v>
      </c>
      <c r="F802" s="8" t="s">
        <v>11</v>
      </c>
    </row>
    <row r="803" spans="3:6" ht="21" x14ac:dyDescent="0.25">
      <c r="C803" s="9" t="s">
        <v>8</v>
      </c>
      <c r="D803" s="10">
        <v>4</v>
      </c>
      <c r="E803" s="10">
        <v>6</v>
      </c>
      <c r="F803" s="10">
        <v>10</v>
      </c>
    </row>
    <row r="804" spans="3:6" ht="21" x14ac:dyDescent="0.25">
      <c r="C804" s="9" t="s">
        <v>242</v>
      </c>
      <c r="D804" s="10">
        <v>10</v>
      </c>
      <c r="E804" s="10">
        <v>2</v>
      </c>
      <c r="F804" s="10">
        <v>12</v>
      </c>
    </row>
    <row r="805" spans="3:6" ht="21" x14ac:dyDescent="0.25">
      <c r="C805" s="9" t="s">
        <v>56</v>
      </c>
      <c r="D805" s="10">
        <v>3</v>
      </c>
      <c r="E805" s="10">
        <v>2</v>
      </c>
      <c r="F805" s="10">
        <v>5</v>
      </c>
    </row>
    <row r="806" spans="3:6" ht="21" x14ac:dyDescent="0.25">
      <c r="C806" s="9" t="s">
        <v>243</v>
      </c>
      <c r="D806" s="10">
        <v>0</v>
      </c>
      <c r="E806" s="10">
        <v>0</v>
      </c>
      <c r="F806" s="10">
        <v>0</v>
      </c>
    </row>
    <row r="807" spans="3:6" ht="21" x14ac:dyDescent="0.25">
      <c r="C807" s="9" t="s">
        <v>244</v>
      </c>
      <c r="D807" s="10">
        <v>5</v>
      </c>
      <c r="E807" s="10">
        <v>0</v>
      </c>
      <c r="F807" s="10">
        <v>5</v>
      </c>
    </row>
    <row r="809" spans="3:6" ht="46.5" x14ac:dyDescent="0.25">
      <c r="C809" s="32" t="s">
        <v>247</v>
      </c>
      <c r="D809" s="8" t="s">
        <v>16</v>
      </c>
      <c r="E809" s="8" t="s">
        <v>17</v>
      </c>
      <c r="F809" s="8" t="s">
        <v>11</v>
      </c>
    </row>
    <row r="810" spans="3:6" ht="21" x14ac:dyDescent="0.25">
      <c r="C810" s="9" t="s">
        <v>8</v>
      </c>
      <c r="D810" s="12">
        <v>0.18181818181818182</v>
      </c>
      <c r="E810" s="12">
        <v>0.6</v>
      </c>
      <c r="F810" s="12">
        <v>0.3125</v>
      </c>
    </row>
    <row r="811" spans="3:6" ht="21" x14ac:dyDescent="0.25">
      <c r="C811" s="9" t="s">
        <v>242</v>
      </c>
      <c r="D811" s="12">
        <v>0.45454545454545453</v>
      </c>
      <c r="E811" s="12">
        <v>0.2</v>
      </c>
      <c r="F811" s="12">
        <v>0.375</v>
      </c>
    </row>
    <row r="812" spans="3:6" ht="21" x14ac:dyDescent="0.25">
      <c r="C812" s="9" t="s">
        <v>56</v>
      </c>
      <c r="D812" s="12">
        <v>0.13636363636363635</v>
      </c>
      <c r="E812" s="12">
        <v>0.2</v>
      </c>
      <c r="F812" s="12">
        <v>0.15625</v>
      </c>
    </row>
    <row r="813" spans="3:6" ht="21" x14ac:dyDescent="0.25">
      <c r="C813" s="9" t="s">
        <v>243</v>
      </c>
      <c r="D813" s="12">
        <v>0</v>
      </c>
      <c r="E813" s="12">
        <v>0</v>
      </c>
      <c r="F813" s="12">
        <v>0</v>
      </c>
    </row>
    <row r="814" spans="3:6" ht="21" x14ac:dyDescent="0.25">
      <c r="C814" s="9" t="s">
        <v>244</v>
      </c>
      <c r="D814" s="12">
        <v>0.22727272727272727</v>
      </c>
      <c r="E814" s="12">
        <v>0</v>
      </c>
      <c r="F814" s="12">
        <v>0.15625</v>
      </c>
    </row>
    <row r="816" spans="3:6" ht="23.25" x14ac:dyDescent="0.25">
      <c r="C816" s="8" t="s">
        <v>248</v>
      </c>
      <c r="D816" s="8" t="s">
        <v>16</v>
      </c>
      <c r="E816" s="8" t="s">
        <v>17</v>
      </c>
      <c r="F816" s="8" t="s">
        <v>11</v>
      </c>
    </row>
    <row r="817" spans="3:6" ht="21" x14ac:dyDescent="0.25">
      <c r="C817" s="9" t="s">
        <v>8</v>
      </c>
      <c r="D817" s="10">
        <v>2</v>
      </c>
      <c r="E817" s="10">
        <v>4</v>
      </c>
      <c r="F817" s="10">
        <v>6</v>
      </c>
    </row>
    <row r="818" spans="3:6" ht="21" x14ac:dyDescent="0.25">
      <c r="C818" s="9" t="s">
        <v>242</v>
      </c>
      <c r="D818" s="10">
        <v>11</v>
      </c>
      <c r="E818" s="10">
        <v>4</v>
      </c>
      <c r="F818" s="10">
        <v>15</v>
      </c>
    </row>
    <row r="819" spans="3:6" ht="21" x14ac:dyDescent="0.25">
      <c r="C819" s="9" t="s">
        <v>56</v>
      </c>
      <c r="D819" s="10">
        <v>4</v>
      </c>
      <c r="E819" s="10">
        <v>2</v>
      </c>
      <c r="F819" s="10">
        <v>6</v>
      </c>
    </row>
    <row r="820" spans="3:6" ht="21" x14ac:dyDescent="0.25">
      <c r="C820" s="9" t="s">
        <v>243</v>
      </c>
      <c r="D820" s="10">
        <v>1</v>
      </c>
      <c r="E820" s="10">
        <v>0</v>
      </c>
      <c r="F820" s="10">
        <v>1</v>
      </c>
    </row>
    <row r="821" spans="3:6" ht="21" x14ac:dyDescent="0.25">
      <c r="C821" s="9" t="s">
        <v>244</v>
      </c>
      <c r="D821" s="10">
        <v>4</v>
      </c>
      <c r="E821" s="10">
        <v>0</v>
      </c>
      <c r="F821" s="10">
        <v>4</v>
      </c>
    </row>
    <row r="825" spans="3:6" ht="23.25" x14ac:dyDescent="0.25">
      <c r="C825" s="32" t="s">
        <v>249</v>
      </c>
      <c r="D825" s="8" t="s">
        <v>16</v>
      </c>
      <c r="E825" s="8" t="s">
        <v>17</v>
      </c>
      <c r="F825" s="8" t="s">
        <v>11</v>
      </c>
    </row>
    <row r="826" spans="3:6" ht="21" x14ac:dyDescent="0.25">
      <c r="C826" s="9" t="s">
        <v>8</v>
      </c>
      <c r="D826" s="12">
        <v>9.0909090909090912E-2</v>
      </c>
      <c r="E826" s="12">
        <v>0.4</v>
      </c>
      <c r="F826" s="12">
        <v>0.1875</v>
      </c>
    </row>
    <row r="827" spans="3:6" ht="21" x14ac:dyDescent="0.25">
      <c r="C827" s="9" t="s">
        <v>242</v>
      </c>
      <c r="D827" s="12">
        <v>0.5</v>
      </c>
      <c r="E827" s="12">
        <v>0.4</v>
      </c>
      <c r="F827" s="12">
        <v>0.46875</v>
      </c>
    </row>
    <row r="828" spans="3:6" ht="21" x14ac:dyDescent="0.25">
      <c r="C828" s="9" t="s">
        <v>56</v>
      </c>
      <c r="D828" s="12">
        <v>0.18181818181818182</v>
      </c>
      <c r="E828" s="12">
        <v>0.2</v>
      </c>
      <c r="F828" s="12">
        <v>0.1875</v>
      </c>
    </row>
    <row r="829" spans="3:6" ht="21" x14ac:dyDescent="0.25">
      <c r="C829" s="9" t="s">
        <v>243</v>
      </c>
      <c r="D829" s="12">
        <v>4.5454545454545456E-2</v>
      </c>
      <c r="E829" s="12">
        <v>0</v>
      </c>
      <c r="F829" s="12">
        <v>3.125E-2</v>
      </c>
    </row>
    <row r="830" spans="3:6" ht="21" x14ac:dyDescent="0.25">
      <c r="C830" s="9" t="s">
        <v>244</v>
      </c>
      <c r="D830" s="12">
        <v>0.18181818181818182</v>
      </c>
      <c r="E830" s="12">
        <v>0</v>
      </c>
      <c r="F830" s="12">
        <v>0.125</v>
      </c>
    </row>
    <row r="833" spans="3:6" ht="23.25" x14ac:dyDescent="0.25">
      <c r="C833" s="8" t="s">
        <v>250</v>
      </c>
      <c r="D833" s="8" t="s">
        <v>16</v>
      </c>
      <c r="E833" s="8" t="s">
        <v>17</v>
      </c>
      <c r="F833" s="8" t="s">
        <v>11</v>
      </c>
    </row>
    <row r="834" spans="3:6" ht="21" x14ac:dyDescent="0.25">
      <c r="C834" s="9" t="s">
        <v>8</v>
      </c>
      <c r="D834" s="10">
        <v>2</v>
      </c>
      <c r="E834" s="10">
        <v>3</v>
      </c>
      <c r="F834" s="10">
        <v>5</v>
      </c>
    </row>
    <row r="835" spans="3:6" ht="21" x14ac:dyDescent="0.25">
      <c r="C835" s="9" t="s">
        <v>242</v>
      </c>
      <c r="D835" s="10">
        <v>10</v>
      </c>
      <c r="E835" s="10">
        <v>5</v>
      </c>
      <c r="F835" s="10">
        <v>15</v>
      </c>
    </row>
    <row r="836" spans="3:6" ht="21" x14ac:dyDescent="0.25">
      <c r="C836" s="9" t="s">
        <v>56</v>
      </c>
      <c r="D836" s="10">
        <v>5</v>
      </c>
      <c r="E836" s="10">
        <v>2</v>
      </c>
      <c r="F836" s="10">
        <v>7</v>
      </c>
    </row>
    <row r="837" spans="3:6" ht="21" x14ac:dyDescent="0.25">
      <c r="C837" s="9" t="s">
        <v>243</v>
      </c>
      <c r="D837" s="10">
        <v>1</v>
      </c>
      <c r="E837" s="10">
        <v>0</v>
      </c>
      <c r="F837" s="10">
        <v>1</v>
      </c>
    </row>
    <row r="838" spans="3:6" ht="21" x14ac:dyDescent="0.25">
      <c r="C838" s="9" t="s">
        <v>244</v>
      </c>
      <c r="D838" s="10">
        <v>4</v>
      </c>
      <c r="E838" s="10">
        <v>0</v>
      </c>
      <c r="F838" s="10">
        <v>4</v>
      </c>
    </row>
    <row r="841" spans="3:6" ht="23.25" x14ac:dyDescent="0.25">
      <c r="C841" s="32" t="s">
        <v>251</v>
      </c>
      <c r="D841" s="8" t="s">
        <v>16</v>
      </c>
      <c r="E841" s="8" t="s">
        <v>17</v>
      </c>
      <c r="F841" s="8" t="s">
        <v>11</v>
      </c>
    </row>
    <row r="842" spans="3:6" ht="21" x14ac:dyDescent="0.25">
      <c r="C842" s="9" t="s">
        <v>8</v>
      </c>
      <c r="D842" s="12">
        <v>9.0909090909090912E-2</v>
      </c>
      <c r="E842" s="12">
        <v>0.3</v>
      </c>
      <c r="F842" s="12">
        <v>0.15625</v>
      </c>
    </row>
    <row r="843" spans="3:6" ht="21" x14ac:dyDescent="0.25">
      <c r="C843" s="9" t="s">
        <v>242</v>
      </c>
      <c r="D843" s="12">
        <v>0.45454545454545453</v>
      </c>
      <c r="E843" s="12">
        <v>0.5</v>
      </c>
      <c r="F843" s="12">
        <v>0.46875</v>
      </c>
    </row>
    <row r="844" spans="3:6" ht="21" x14ac:dyDescent="0.25">
      <c r="C844" s="9" t="s">
        <v>56</v>
      </c>
      <c r="D844" s="12">
        <v>0.22727272727272727</v>
      </c>
      <c r="E844" s="12">
        <v>0.2</v>
      </c>
      <c r="F844" s="12">
        <v>0.21875</v>
      </c>
    </row>
    <row r="845" spans="3:6" ht="21" x14ac:dyDescent="0.25">
      <c r="C845" s="9" t="s">
        <v>243</v>
      </c>
      <c r="D845" s="12">
        <v>4.5454545454545456E-2</v>
      </c>
      <c r="E845" s="12">
        <v>0</v>
      </c>
      <c r="F845" s="12">
        <v>3.125E-2</v>
      </c>
    </row>
    <row r="846" spans="3:6" ht="21" x14ac:dyDescent="0.25">
      <c r="C846" s="9" t="s">
        <v>244</v>
      </c>
      <c r="D846" s="12">
        <v>0.18181818181818182</v>
      </c>
      <c r="E846" s="12">
        <v>0</v>
      </c>
      <c r="F846" s="12">
        <v>0.125</v>
      </c>
    </row>
    <row r="848" spans="3:6" ht="23.25" x14ac:dyDescent="0.25">
      <c r="C848" s="8" t="s">
        <v>252</v>
      </c>
      <c r="D848" s="8" t="s">
        <v>16</v>
      </c>
      <c r="E848" s="8" t="s">
        <v>17</v>
      </c>
      <c r="F848" s="8" t="s">
        <v>11</v>
      </c>
    </row>
    <row r="849" spans="3:6" ht="21" x14ac:dyDescent="0.25">
      <c r="C849" s="9" t="s">
        <v>8</v>
      </c>
      <c r="D849" s="10">
        <v>9</v>
      </c>
      <c r="E849" s="10">
        <v>7</v>
      </c>
      <c r="F849" s="10">
        <v>16</v>
      </c>
    </row>
    <row r="850" spans="3:6" ht="21" x14ac:dyDescent="0.25">
      <c r="C850" s="9" t="s">
        <v>242</v>
      </c>
      <c r="D850" s="10">
        <v>6</v>
      </c>
      <c r="E850" s="10">
        <v>2</v>
      </c>
      <c r="F850" s="10">
        <v>8</v>
      </c>
    </row>
    <row r="851" spans="3:6" ht="21" x14ac:dyDescent="0.25">
      <c r="C851" s="9" t="s">
        <v>56</v>
      </c>
      <c r="D851" s="10">
        <v>1</v>
      </c>
      <c r="E851" s="10">
        <v>1</v>
      </c>
      <c r="F851" s="10">
        <v>2</v>
      </c>
    </row>
    <row r="852" spans="3:6" ht="21" x14ac:dyDescent="0.25">
      <c r="C852" s="9" t="s">
        <v>243</v>
      </c>
      <c r="D852" s="10">
        <v>0</v>
      </c>
      <c r="E852" s="10">
        <v>0</v>
      </c>
      <c r="F852" s="10">
        <v>0</v>
      </c>
    </row>
    <row r="853" spans="3:6" ht="21" x14ac:dyDescent="0.25">
      <c r="C853" s="9" t="s">
        <v>244</v>
      </c>
      <c r="D853" s="10">
        <v>6</v>
      </c>
      <c r="E853" s="10">
        <v>0</v>
      </c>
      <c r="F853" s="10">
        <v>6</v>
      </c>
    </row>
    <row r="856" spans="3:6" ht="23.25" x14ac:dyDescent="0.25">
      <c r="C856" s="32" t="s">
        <v>253</v>
      </c>
      <c r="D856" s="8" t="s">
        <v>16</v>
      </c>
      <c r="E856" s="8" t="s">
        <v>17</v>
      </c>
      <c r="F856" s="8" t="s">
        <v>11</v>
      </c>
    </row>
    <row r="857" spans="3:6" ht="21" x14ac:dyDescent="0.25">
      <c r="C857" s="9" t="s">
        <v>8</v>
      </c>
      <c r="D857" s="12">
        <v>0.40909090909090912</v>
      </c>
      <c r="E857" s="12">
        <v>0.7</v>
      </c>
      <c r="F857" s="12">
        <v>0.5</v>
      </c>
    </row>
    <row r="858" spans="3:6" ht="21" x14ac:dyDescent="0.25">
      <c r="C858" s="9" t="s">
        <v>242</v>
      </c>
      <c r="D858" s="12">
        <v>0.27272727272727271</v>
      </c>
      <c r="E858" s="12">
        <v>0.2</v>
      </c>
      <c r="F858" s="12">
        <v>0.25</v>
      </c>
    </row>
    <row r="859" spans="3:6" ht="21" x14ac:dyDescent="0.25">
      <c r="C859" s="9" t="s">
        <v>56</v>
      </c>
      <c r="D859" s="12">
        <v>4.5454545454545456E-2</v>
      </c>
      <c r="E859" s="12">
        <v>0.1</v>
      </c>
      <c r="F859" s="12">
        <v>6.25E-2</v>
      </c>
    </row>
    <row r="860" spans="3:6" ht="21" x14ac:dyDescent="0.25">
      <c r="C860" s="9" t="s">
        <v>243</v>
      </c>
      <c r="D860" s="12">
        <v>0</v>
      </c>
      <c r="E860" s="12">
        <v>0</v>
      </c>
      <c r="F860" s="12">
        <v>0</v>
      </c>
    </row>
    <row r="861" spans="3:6" ht="21" x14ac:dyDescent="0.25">
      <c r="C861" s="9" t="s">
        <v>244</v>
      </c>
      <c r="D861" s="12">
        <v>0.27272727272727271</v>
      </c>
      <c r="E861" s="12">
        <v>0</v>
      </c>
      <c r="F861" s="12">
        <v>0.1875</v>
      </c>
    </row>
    <row r="863" spans="3:6" ht="46.5" x14ac:dyDescent="0.25">
      <c r="C863" s="32" t="s">
        <v>254</v>
      </c>
      <c r="D863" s="8" t="s">
        <v>16</v>
      </c>
      <c r="E863" s="8" t="s">
        <v>17</v>
      </c>
      <c r="F863" s="8" t="s">
        <v>11</v>
      </c>
    </row>
    <row r="864" spans="3:6" ht="21" x14ac:dyDescent="0.25">
      <c r="C864" s="9" t="s">
        <v>8</v>
      </c>
      <c r="D864" s="10">
        <v>7</v>
      </c>
      <c r="E864" s="10">
        <v>4</v>
      </c>
      <c r="F864" s="10">
        <v>11</v>
      </c>
    </row>
    <row r="865" spans="3:16" ht="21" x14ac:dyDescent="0.25">
      <c r="C865" s="9" t="s">
        <v>242</v>
      </c>
      <c r="D865" s="10">
        <v>8</v>
      </c>
      <c r="E865" s="10">
        <v>3</v>
      </c>
      <c r="F865" s="10">
        <v>11</v>
      </c>
    </row>
    <row r="866" spans="3:16" ht="21" x14ac:dyDescent="0.25">
      <c r="C866" s="9" t="s">
        <v>56</v>
      </c>
      <c r="D866" s="10">
        <v>2</v>
      </c>
      <c r="E866" s="10">
        <v>3</v>
      </c>
      <c r="F866" s="10">
        <v>5</v>
      </c>
    </row>
    <row r="867" spans="3:16" ht="21" x14ac:dyDescent="0.25">
      <c r="C867" s="9" t="s">
        <v>243</v>
      </c>
      <c r="D867" s="10">
        <v>0</v>
      </c>
      <c r="E867" s="10">
        <v>0</v>
      </c>
      <c r="F867" s="10">
        <v>0</v>
      </c>
    </row>
    <row r="868" spans="3:16" ht="21" x14ac:dyDescent="0.25">
      <c r="C868" s="9" t="s">
        <v>244</v>
      </c>
      <c r="D868" s="10">
        <v>5</v>
      </c>
      <c r="E868" s="10">
        <v>0</v>
      </c>
      <c r="F868" s="10">
        <v>5</v>
      </c>
    </row>
    <row r="870" spans="3:16" ht="46.5" x14ac:dyDescent="0.25">
      <c r="C870" s="32" t="s">
        <v>255</v>
      </c>
      <c r="D870" s="8" t="s">
        <v>16</v>
      </c>
      <c r="E870" s="8" t="s">
        <v>17</v>
      </c>
      <c r="F870" s="8" t="s">
        <v>11</v>
      </c>
    </row>
    <row r="871" spans="3:16" ht="21" x14ac:dyDescent="0.25">
      <c r="C871" s="9" t="s">
        <v>8</v>
      </c>
      <c r="D871" s="12">
        <v>0.31818181818181818</v>
      </c>
      <c r="E871" s="12">
        <v>0.4</v>
      </c>
      <c r="F871" s="12">
        <v>0.34375</v>
      </c>
    </row>
    <row r="872" spans="3:16" ht="21" x14ac:dyDescent="0.25">
      <c r="C872" s="9" t="s">
        <v>242</v>
      </c>
      <c r="D872" s="12">
        <v>0.36363636363636365</v>
      </c>
      <c r="E872" s="12">
        <v>0.3</v>
      </c>
      <c r="F872" s="12">
        <v>0.34375</v>
      </c>
    </row>
    <row r="873" spans="3:16" ht="21" x14ac:dyDescent="0.25">
      <c r="C873" s="9" t="s">
        <v>56</v>
      </c>
      <c r="D873" s="12">
        <v>9.0909090909090912E-2</v>
      </c>
      <c r="E873" s="12">
        <v>0.3</v>
      </c>
      <c r="F873" s="12">
        <v>0.15625</v>
      </c>
    </row>
    <row r="874" spans="3:16" ht="21" x14ac:dyDescent="0.25">
      <c r="C874" s="9" t="s">
        <v>243</v>
      </c>
      <c r="D874" s="12">
        <v>0</v>
      </c>
      <c r="E874" s="12">
        <v>0</v>
      </c>
      <c r="F874" s="12">
        <v>0</v>
      </c>
    </row>
    <row r="875" spans="3:16" ht="21" x14ac:dyDescent="0.25">
      <c r="C875" s="9" t="s">
        <v>244</v>
      </c>
      <c r="D875" s="12">
        <v>0.22727272727272727</v>
      </c>
      <c r="E875" s="12">
        <v>0</v>
      </c>
      <c r="F875" s="12">
        <v>0.15625</v>
      </c>
    </row>
    <row r="877" spans="3:16" s="30" customFormat="1" ht="45.75" customHeight="1" x14ac:dyDescent="0.35">
      <c r="C877" s="72" t="s">
        <v>256</v>
      </c>
      <c r="D877" s="72"/>
      <c r="E877" s="72"/>
      <c r="F877" s="72"/>
      <c r="G877" s="72"/>
      <c r="H877" s="72"/>
      <c r="I877" s="72"/>
      <c r="J877" s="72"/>
      <c r="K877" s="72"/>
      <c r="L877" s="72"/>
      <c r="M877" s="72"/>
      <c r="N877" s="72"/>
      <c r="O877" s="72"/>
      <c r="P877" s="72"/>
    </row>
    <row r="879" spans="3:16" ht="23.25" x14ac:dyDescent="0.25">
      <c r="C879" s="32" t="s">
        <v>57</v>
      </c>
      <c r="D879" s="8" t="s">
        <v>14</v>
      </c>
      <c r="E879" s="8" t="s">
        <v>58</v>
      </c>
    </row>
    <row r="880" spans="3:16" ht="21" x14ac:dyDescent="0.25">
      <c r="C880" s="9" t="s">
        <v>8</v>
      </c>
      <c r="D880" s="10">
        <v>97</v>
      </c>
      <c r="E880" s="12">
        <v>0.20082815734989648</v>
      </c>
    </row>
    <row r="881" spans="3:16" ht="21" x14ac:dyDescent="0.25">
      <c r="C881" s="9" t="s">
        <v>59</v>
      </c>
      <c r="D881" s="10">
        <v>62</v>
      </c>
      <c r="E881" s="12">
        <v>0.12836438923395446</v>
      </c>
    </row>
    <row r="882" spans="3:16" ht="21" x14ac:dyDescent="0.25">
      <c r="C882" s="9" t="s">
        <v>56</v>
      </c>
      <c r="D882" s="10">
        <v>2</v>
      </c>
      <c r="E882" s="12">
        <v>4.140786749482402E-3</v>
      </c>
    </row>
    <row r="883" spans="3:16" ht="21" x14ac:dyDescent="0.25">
      <c r="C883" s="9" t="s">
        <v>257</v>
      </c>
      <c r="D883" s="10">
        <v>1</v>
      </c>
      <c r="E883" s="12">
        <v>2.070393374741201E-3</v>
      </c>
    </row>
    <row r="884" spans="3:16" ht="21" x14ac:dyDescent="0.25">
      <c r="C884" s="9" t="s">
        <v>123</v>
      </c>
      <c r="D884" s="10">
        <v>265</v>
      </c>
      <c r="E884" s="12">
        <v>0.54865424430641818</v>
      </c>
    </row>
    <row r="885" spans="3:16" ht="123" customHeight="1" x14ac:dyDescent="0.25"/>
    <row r="886" spans="3:16" ht="22.5" x14ac:dyDescent="0.25">
      <c r="C886" s="70" t="s">
        <v>258</v>
      </c>
      <c r="D886" s="70"/>
      <c r="E886" s="70"/>
      <c r="F886" s="70"/>
      <c r="G886" s="70"/>
      <c r="H886" s="70"/>
      <c r="I886" s="70"/>
      <c r="J886" s="70"/>
      <c r="K886" s="70"/>
      <c r="L886" s="70"/>
      <c r="M886" s="70"/>
      <c r="N886" s="70"/>
      <c r="O886" s="70"/>
      <c r="P886" s="70"/>
    </row>
    <row r="887" spans="3:16" ht="45.75" customHeight="1" x14ac:dyDescent="0.25"/>
    <row r="888" spans="3:16" ht="23.25" x14ac:dyDescent="0.25">
      <c r="C888" s="32" t="s">
        <v>226</v>
      </c>
      <c r="D888" s="8" t="s">
        <v>15</v>
      </c>
      <c r="E888" s="8" t="s">
        <v>259</v>
      </c>
    </row>
    <row r="889" spans="3:16" ht="21" x14ac:dyDescent="0.25">
      <c r="C889" s="9" t="s">
        <v>89</v>
      </c>
      <c r="D889" s="10">
        <v>21</v>
      </c>
      <c r="E889" s="12">
        <v>0.45652173913043476</v>
      </c>
    </row>
    <row r="890" spans="3:16" ht="21" x14ac:dyDescent="0.25">
      <c r="C890" s="9" t="s">
        <v>120</v>
      </c>
      <c r="D890" s="10">
        <v>19</v>
      </c>
      <c r="E890" s="12">
        <v>0.41304347826086957</v>
      </c>
    </row>
    <row r="891" spans="3:16" ht="21" x14ac:dyDescent="0.25">
      <c r="C891" s="9" t="s">
        <v>91</v>
      </c>
      <c r="D891" s="10">
        <v>1</v>
      </c>
      <c r="E891" s="12">
        <v>2.1739130434782608E-2</v>
      </c>
    </row>
    <row r="892" spans="3:16" ht="21" x14ac:dyDescent="0.25">
      <c r="C892" s="9" t="s">
        <v>121</v>
      </c>
      <c r="D892" s="10">
        <v>2</v>
      </c>
      <c r="E892" s="12">
        <v>4.3478260869565216E-2</v>
      </c>
    </row>
    <row r="893" spans="3:16" ht="21" x14ac:dyDescent="0.25">
      <c r="C893" s="9" t="s">
        <v>123</v>
      </c>
      <c r="D893" s="10">
        <v>3</v>
      </c>
      <c r="E893" s="12">
        <v>6.5217391304347824E-2</v>
      </c>
    </row>
  </sheetData>
  <mergeCells count="72">
    <mergeCell ref="C102:I102"/>
    <mergeCell ref="C37:P37"/>
    <mergeCell ref="C39:P39"/>
    <mergeCell ref="C49:P49"/>
    <mergeCell ref="C61:P61"/>
    <mergeCell ref="C76:P76"/>
    <mergeCell ref="C78:P78"/>
    <mergeCell ref="C96:P96"/>
    <mergeCell ref="C98:I98"/>
    <mergeCell ref="C99:I99"/>
    <mergeCell ref="C100:I100"/>
    <mergeCell ref="C101:I101"/>
    <mergeCell ref="C114:I114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290:P290"/>
    <mergeCell ref="C132:I132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50:P150"/>
    <mergeCell ref="C152:P152"/>
    <mergeCell ref="C456:P456"/>
    <mergeCell ref="C292:P292"/>
    <mergeCell ref="C308:P308"/>
    <mergeCell ref="C322:P322"/>
    <mergeCell ref="C340:P340"/>
    <mergeCell ref="C352:P352"/>
    <mergeCell ref="C376:P376"/>
    <mergeCell ref="C386:P386"/>
    <mergeCell ref="C415:P415"/>
    <mergeCell ref="C417:P417"/>
    <mergeCell ref="C427:P427"/>
    <mergeCell ref="C429:P429"/>
    <mergeCell ref="C634:P634"/>
    <mergeCell ref="C472:P472"/>
    <mergeCell ref="C491:P491"/>
    <mergeCell ref="C503:P503"/>
    <mergeCell ref="C519:P519"/>
    <mergeCell ref="C531:P531"/>
    <mergeCell ref="C553:P553"/>
    <mergeCell ref="C575:P575"/>
    <mergeCell ref="C577:P577"/>
    <mergeCell ref="C594:P594"/>
    <mergeCell ref="C616:P616"/>
    <mergeCell ref="C632:P632"/>
    <mergeCell ref="C886:P886"/>
    <mergeCell ref="C658:P658"/>
    <mergeCell ref="C660:P660"/>
    <mergeCell ref="C673:P673"/>
    <mergeCell ref="C675:P675"/>
    <mergeCell ref="C691:P691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0:S294"/>
  <sheetViews>
    <sheetView topLeftCell="A19" zoomScale="110" zoomScaleNormal="110" workbookViewId="0">
      <selection activeCell="F63" sqref="F63"/>
    </sheetView>
  </sheetViews>
  <sheetFormatPr baseColWidth="10" defaultColWidth="11.42578125" defaultRowHeight="15" x14ac:dyDescent="0.2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50" spans="2:19" ht="18.75" x14ac:dyDescent="0.3">
      <c r="C50" s="33" t="s">
        <v>86</v>
      </c>
      <c r="E50" s="1">
        <v>1667</v>
      </c>
      <c r="F50" s="1">
        <v>100</v>
      </c>
    </row>
    <row r="51" spans="2:19" ht="18.75" x14ac:dyDescent="0.3">
      <c r="C51" s="56" t="s">
        <v>261</v>
      </c>
      <c r="E51" s="1">
        <f>565+102</f>
        <v>667</v>
      </c>
      <c r="F51" s="57" t="s">
        <v>263</v>
      </c>
    </row>
    <row r="52" spans="2:19" ht="18.75" x14ac:dyDescent="0.3">
      <c r="C52" s="33" t="s">
        <v>260</v>
      </c>
    </row>
    <row r="53" spans="2:19" ht="18.75" x14ac:dyDescent="0.3">
      <c r="C53" s="33" t="s">
        <v>85</v>
      </c>
      <c r="E53" s="1">
        <f>66700/1667</f>
        <v>40.011997600479901</v>
      </c>
    </row>
    <row r="54" spans="2:19" ht="18.75" x14ac:dyDescent="0.3">
      <c r="C54" s="56" t="s">
        <v>262</v>
      </c>
    </row>
    <row r="56" spans="2:19" ht="39" customHeight="1" x14ac:dyDescent="0.25">
      <c r="B56" s="6"/>
      <c r="C56" s="71" t="s">
        <v>12</v>
      </c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R56" s="34"/>
      <c r="S56" s="7"/>
    </row>
    <row r="57" spans="2:19" ht="19.5" customHeight="1" x14ac:dyDescent="0.25">
      <c r="B57" s="6"/>
      <c r="C57" s="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R57" s="34"/>
      <c r="S57" s="7"/>
    </row>
    <row r="58" spans="2:19" ht="23.25" x14ac:dyDescent="0.25">
      <c r="B58" s="6"/>
      <c r="C58" s="74" t="s">
        <v>13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R58" s="34"/>
      <c r="S58" s="7"/>
    </row>
    <row r="59" spans="2:19" ht="19.5" customHeight="1" x14ac:dyDescent="0.25">
      <c r="B59" s="6"/>
      <c r="C59" s="6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R59" s="34"/>
      <c r="S59" s="7"/>
    </row>
    <row r="60" spans="2:19" ht="19.5" customHeight="1" x14ac:dyDescent="0.25">
      <c r="B60" s="6"/>
      <c r="C60" s="8" t="s">
        <v>9</v>
      </c>
      <c r="D60" s="8" t="s">
        <v>14</v>
      </c>
      <c r="E60" s="8" t="s">
        <v>15</v>
      </c>
      <c r="F60" s="8" t="s">
        <v>16</v>
      </c>
      <c r="G60" s="8" t="s">
        <v>17</v>
      </c>
      <c r="H60" s="8" t="s">
        <v>11</v>
      </c>
      <c r="I60" s="2"/>
      <c r="J60" s="2"/>
      <c r="K60" s="2"/>
      <c r="L60" s="2"/>
      <c r="M60" s="2"/>
      <c r="N60" s="2"/>
      <c r="O60" s="2"/>
      <c r="P60" s="2">
        <v>72</v>
      </c>
      <c r="R60" s="34"/>
      <c r="S60" s="7"/>
    </row>
    <row r="61" spans="2:19" ht="19.5" customHeight="1" x14ac:dyDescent="0.25">
      <c r="B61" s="6"/>
      <c r="C61" s="9" t="s">
        <v>18</v>
      </c>
      <c r="D61" s="10">
        <v>72</v>
      </c>
      <c r="E61" s="10">
        <v>3</v>
      </c>
      <c r="F61" s="10">
        <v>2</v>
      </c>
      <c r="G61" s="10">
        <v>2</v>
      </c>
      <c r="H61" s="11">
        <f>SUM(D61:G61)</f>
        <v>79</v>
      </c>
      <c r="I61" s="2"/>
      <c r="J61" s="2"/>
      <c r="K61" s="2"/>
      <c r="L61" s="2"/>
      <c r="M61" s="2"/>
      <c r="N61" s="2"/>
      <c r="O61" s="2"/>
      <c r="P61" s="2">
        <v>21</v>
      </c>
      <c r="Q61" s="29"/>
      <c r="R61" s="34"/>
      <c r="S61" s="7"/>
    </row>
    <row r="62" spans="2:19" ht="19.5" customHeight="1" x14ac:dyDescent="0.25">
      <c r="B62" s="6"/>
      <c r="C62" s="9" t="s">
        <v>19</v>
      </c>
      <c r="D62" s="10">
        <v>21</v>
      </c>
      <c r="E62" s="10">
        <v>2</v>
      </c>
      <c r="F62" s="10">
        <v>0</v>
      </c>
      <c r="G62" s="10">
        <v>0</v>
      </c>
      <c r="H62" s="11">
        <f>SUM(D62:G62)</f>
        <v>23</v>
      </c>
      <c r="I62" s="2"/>
      <c r="J62" s="2"/>
      <c r="K62" s="2"/>
      <c r="L62" s="2"/>
      <c r="M62" s="2"/>
      <c r="N62" s="2"/>
      <c r="O62" s="2"/>
      <c r="P62" s="2"/>
      <c r="R62" s="34"/>
      <c r="S62" s="7"/>
    </row>
    <row r="63" spans="2:19" ht="19.5" customHeight="1" x14ac:dyDescent="0.25">
      <c r="B63" s="6"/>
      <c r="C63" s="9" t="s">
        <v>11</v>
      </c>
      <c r="D63" s="10">
        <f>D61+D62</f>
        <v>93</v>
      </c>
      <c r="E63" s="10">
        <f t="shared" ref="E63:G63" si="0">E61+E62</f>
        <v>5</v>
      </c>
      <c r="F63" s="10">
        <f t="shared" si="0"/>
        <v>2</v>
      </c>
      <c r="G63" s="10">
        <f t="shared" si="0"/>
        <v>2</v>
      </c>
      <c r="H63" s="10">
        <f>H61+H62</f>
        <v>102</v>
      </c>
      <c r="I63" s="2"/>
      <c r="J63" s="2"/>
      <c r="K63" s="2"/>
      <c r="L63" s="2"/>
      <c r="M63" s="2"/>
      <c r="N63" s="2"/>
      <c r="O63" s="2"/>
      <c r="P63" s="2"/>
      <c r="R63" s="34"/>
      <c r="S63" s="7"/>
    </row>
    <row r="64" spans="2:19" ht="19.5" customHeight="1" x14ac:dyDescent="0.25">
      <c r="B64" s="6"/>
      <c r="C64" s="6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R64" s="34"/>
      <c r="S64" s="7"/>
    </row>
    <row r="65" spans="2:19" ht="25.5" customHeight="1" x14ac:dyDescent="0.25">
      <c r="B65" s="6"/>
      <c r="C65" s="8" t="s">
        <v>10</v>
      </c>
      <c r="D65" s="8" t="s">
        <v>14</v>
      </c>
      <c r="E65" s="8" t="s">
        <v>15</v>
      </c>
      <c r="F65" s="8" t="s">
        <v>16</v>
      </c>
      <c r="G65" s="8" t="s">
        <v>17</v>
      </c>
      <c r="H65" s="8" t="s">
        <v>11</v>
      </c>
      <c r="I65" s="2"/>
      <c r="J65" s="2"/>
      <c r="K65" s="2"/>
      <c r="L65" s="2"/>
      <c r="M65" s="2"/>
      <c r="N65" s="2"/>
      <c r="O65" s="2"/>
      <c r="P65" s="2"/>
      <c r="R65" s="34"/>
      <c r="S65" s="7"/>
    </row>
    <row r="66" spans="2:19" ht="19.5" customHeight="1" x14ac:dyDescent="0.25">
      <c r="B66" s="6"/>
      <c r="C66" s="9" t="s">
        <v>18</v>
      </c>
      <c r="D66" s="12">
        <f>D61/D63</f>
        <v>0.77419354838709675</v>
      </c>
      <c r="E66" s="12">
        <f>E61/E63</f>
        <v>0.6</v>
      </c>
      <c r="F66" s="12">
        <f>F61/F63</f>
        <v>1</v>
      </c>
      <c r="G66" s="12">
        <f>G61/G63</f>
        <v>1</v>
      </c>
      <c r="H66" s="13">
        <f>H61/H63</f>
        <v>0.77450980392156865</v>
      </c>
      <c r="I66" s="2"/>
      <c r="J66" s="2"/>
      <c r="K66" s="2"/>
      <c r="L66" s="2"/>
      <c r="M66" s="2"/>
      <c r="N66" s="2"/>
      <c r="O66" s="2"/>
      <c r="P66" s="2"/>
      <c r="R66" s="34"/>
      <c r="S66" s="7"/>
    </row>
    <row r="67" spans="2:19" ht="19.5" customHeight="1" x14ac:dyDescent="0.25">
      <c r="B67" s="6"/>
      <c r="C67" s="9" t="s">
        <v>19</v>
      </c>
      <c r="D67" s="12">
        <f>D62/D63</f>
        <v>0.22580645161290322</v>
      </c>
      <c r="E67" s="12">
        <f>E62/E63</f>
        <v>0.4</v>
      </c>
      <c r="F67" s="12">
        <f>F62/F63</f>
        <v>0</v>
      </c>
      <c r="G67" s="12">
        <f>G62/G63</f>
        <v>0</v>
      </c>
      <c r="H67" s="13">
        <f>H62/H63</f>
        <v>0.22549019607843138</v>
      </c>
      <c r="I67" s="2"/>
      <c r="J67" s="2"/>
      <c r="K67" s="2"/>
      <c r="L67" s="2"/>
      <c r="M67" s="2"/>
      <c r="N67" s="2"/>
      <c r="O67" s="2"/>
      <c r="P67" s="2"/>
      <c r="R67" s="34"/>
      <c r="S67" s="7"/>
    </row>
    <row r="68" spans="2:19" ht="105" customHeight="1" x14ac:dyDescent="0.25">
      <c r="B68" s="6"/>
      <c r="C68" s="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R68" s="34"/>
      <c r="S68" s="7"/>
    </row>
    <row r="69" spans="2:19" ht="23.25" x14ac:dyDescent="0.25">
      <c r="B69" s="6"/>
      <c r="C69" s="74" t="s">
        <v>20</v>
      </c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R69" s="34"/>
      <c r="S69" s="7"/>
    </row>
    <row r="70" spans="2:19" ht="19.5" customHeight="1" x14ac:dyDescent="0.25">
      <c r="B70" s="6"/>
      <c r="C70" s="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R70" s="34"/>
      <c r="S70" s="7"/>
    </row>
    <row r="71" spans="2:19" ht="19.5" customHeight="1" x14ac:dyDescent="0.25">
      <c r="B71" s="6"/>
      <c r="C71" s="8" t="s">
        <v>9</v>
      </c>
      <c r="D71" s="8" t="s">
        <v>14</v>
      </c>
      <c r="E71" s="8" t="s">
        <v>15</v>
      </c>
      <c r="F71" s="8" t="s">
        <v>16</v>
      </c>
      <c r="G71" s="8" t="s">
        <v>17</v>
      </c>
      <c r="H71" s="8" t="s">
        <v>11</v>
      </c>
      <c r="I71" s="2"/>
      <c r="J71" s="2"/>
      <c r="K71" s="2"/>
      <c r="L71" s="2"/>
      <c r="M71" s="2"/>
      <c r="N71" s="2"/>
      <c r="O71" s="2"/>
      <c r="P71" s="2"/>
      <c r="R71" s="34"/>
      <c r="S71" s="7"/>
    </row>
    <row r="72" spans="2:19" ht="19.5" customHeight="1" x14ac:dyDescent="0.25">
      <c r="B72" s="6"/>
      <c r="C72" s="9" t="s">
        <v>21</v>
      </c>
      <c r="D72" s="10">
        <v>82</v>
      </c>
      <c r="E72" s="10">
        <v>5</v>
      </c>
      <c r="F72" s="10">
        <v>2</v>
      </c>
      <c r="G72" s="10">
        <v>2</v>
      </c>
      <c r="H72" s="10">
        <f>SUM(D72:G72)</f>
        <v>91</v>
      </c>
      <c r="I72" s="2"/>
      <c r="J72" s="2"/>
      <c r="K72" s="2"/>
      <c r="L72" s="2"/>
      <c r="M72" s="2"/>
      <c r="N72" s="2"/>
      <c r="O72" s="2"/>
      <c r="P72" s="2"/>
      <c r="R72" s="34"/>
      <c r="S72" s="7"/>
    </row>
    <row r="73" spans="2:19" ht="19.5" customHeight="1" x14ac:dyDescent="0.25">
      <c r="B73" s="6"/>
      <c r="C73" s="9" t="s">
        <v>22</v>
      </c>
      <c r="D73" s="10">
        <v>9</v>
      </c>
      <c r="E73" s="10">
        <v>0</v>
      </c>
      <c r="F73" s="10">
        <v>0</v>
      </c>
      <c r="G73" s="10">
        <v>0</v>
      </c>
      <c r="H73" s="10">
        <f t="shared" ref="H73:H74" si="1">SUM(D73:G73)</f>
        <v>9</v>
      </c>
      <c r="I73" s="2"/>
      <c r="J73" s="2"/>
      <c r="K73" s="2"/>
      <c r="L73" s="2"/>
      <c r="M73" s="2"/>
      <c r="N73" s="2"/>
      <c r="O73" s="2"/>
      <c r="P73" s="2"/>
      <c r="R73" s="34"/>
      <c r="S73" s="7"/>
    </row>
    <row r="74" spans="2:19" ht="19.5" customHeight="1" x14ac:dyDescent="0.25">
      <c r="B74" s="6"/>
      <c r="C74" s="9" t="s">
        <v>23</v>
      </c>
      <c r="D74" s="10">
        <v>2</v>
      </c>
      <c r="E74" s="10">
        <v>0</v>
      </c>
      <c r="F74" s="10">
        <v>0</v>
      </c>
      <c r="G74" s="10">
        <v>0</v>
      </c>
      <c r="H74" s="10">
        <f t="shared" si="1"/>
        <v>2</v>
      </c>
      <c r="I74" s="2"/>
      <c r="J74" s="2"/>
      <c r="K74" s="2"/>
      <c r="L74" s="2"/>
      <c r="M74" s="2"/>
      <c r="N74" s="2"/>
      <c r="O74" s="2"/>
      <c r="P74" s="2"/>
      <c r="R74" s="34"/>
      <c r="S74" s="7"/>
    </row>
    <row r="75" spans="2:19" ht="19.5" customHeight="1" x14ac:dyDescent="0.25">
      <c r="B75" s="6"/>
      <c r="C75" s="9" t="s">
        <v>11</v>
      </c>
      <c r="D75" s="10">
        <f>SUM(D72:D74)</f>
        <v>93</v>
      </c>
      <c r="E75" s="10">
        <f t="shared" ref="E75:H75" si="2">SUM(E72:E74)</f>
        <v>5</v>
      </c>
      <c r="F75" s="10">
        <f t="shared" si="2"/>
        <v>2</v>
      </c>
      <c r="G75" s="10">
        <f t="shared" si="2"/>
        <v>2</v>
      </c>
      <c r="H75" s="10">
        <f t="shared" si="2"/>
        <v>102</v>
      </c>
      <c r="I75" s="2"/>
      <c r="J75" s="2"/>
      <c r="K75" s="2"/>
      <c r="L75" s="2"/>
      <c r="M75" s="2"/>
      <c r="N75" s="2"/>
      <c r="O75" s="2"/>
      <c r="P75" s="2"/>
      <c r="R75" s="34"/>
      <c r="S75" s="7"/>
    </row>
    <row r="76" spans="2:19" ht="19.5" customHeight="1" x14ac:dyDescent="0.25">
      <c r="B76" s="6"/>
      <c r="C76" s="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R76" s="34"/>
      <c r="S76" s="7"/>
    </row>
    <row r="77" spans="2:19" ht="19.5" customHeight="1" x14ac:dyDescent="0.25">
      <c r="B77" s="6"/>
      <c r="C77" s="8" t="s">
        <v>10</v>
      </c>
      <c r="D77" s="8" t="s">
        <v>14</v>
      </c>
      <c r="E77" s="8" t="s">
        <v>15</v>
      </c>
      <c r="F77" s="8" t="s">
        <v>16</v>
      </c>
      <c r="G77" s="8" t="s">
        <v>17</v>
      </c>
      <c r="H77" s="8" t="s">
        <v>11</v>
      </c>
      <c r="I77" s="2"/>
      <c r="J77" s="2"/>
      <c r="K77" s="2"/>
      <c r="L77" s="2"/>
      <c r="M77" s="2"/>
      <c r="N77" s="2"/>
      <c r="O77" s="2"/>
      <c r="P77" s="2"/>
      <c r="R77" s="34"/>
      <c r="S77" s="7"/>
    </row>
    <row r="78" spans="2:19" ht="19.5" customHeight="1" x14ac:dyDescent="0.25">
      <c r="B78" s="6"/>
      <c r="C78" s="9" t="s">
        <v>21</v>
      </c>
      <c r="D78" s="12">
        <f>D72/D75</f>
        <v>0.88172043010752688</v>
      </c>
      <c r="E78" s="12">
        <f>E72/E75</f>
        <v>1</v>
      </c>
      <c r="F78" s="12">
        <f>F72/F75</f>
        <v>1</v>
      </c>
      <c r="G78" s="12">
        <f>G72/G75</f>
        <v>1</v>
      </c>
      <c r="H78" s="12">
        <f>H72/H75</f>
        <v>0.89215686274509809</v>
      </c>
      <c r="I78" s="14"/>
      <c r="J78" s="2"/>
      <c r="K78" s="2"/>
      <c r="L78" s="2"/>
      <c r="M78" s="2"/>
      <c r="N78" s="2"/>
      <c r="O78" s="2"/>
      <c r="P78" s="2"/>
      <c r="R78" s="34"/>
      <c r="S78" s="7"/>
    </row>
    <row r="79" spans="2:19" ht="23.25" x14ac:dyDescent="0.25">
      <c r="B79" s="6"/>
      <c r="C79" s="9" t="s">
        <v>22</v>
      </c>
      <c r="D79" s="12">
        <f>D73/D75</f>
        <v>9.6774193548387094E-2</v>
      </c>
      <c r="E79" s="12">
        <f>E73/E75</f>
        <v>0</v>
      </c>
      <c r="F79" s="12">
        <f>F73/F75</f>
        <v>0</v>
      </c>
      <c r="G79" s="12">
        <f>G73/G75</f>
        <v>0</v>
      </c>
      <c r="H79" s="12">
        <f>H73/H75</f>
        <v>8.8235294117647065E-2</v>
      </c>
      <c r="I79" s="14"/>
      <c r="J79" s="2"/>
      <c r="K79" s="2"/>
      <c r="L79" s="2"/>
      <c r="M79" s="2"/>
      <c r="N79" s="2"/>
      <c r="O79" s="2"/>
      <c r="P79" s="2"/>
      <c r="R79" s="34"/>
      <c r="S79" s="7"/>
    </row>
    <row r="80" spans="2:19" ht="19.5" customHeight="1" x14ac:dyDescent="0.25">
      <c r="B80" s="6"/>
      <c r="C80" s="9" t="s">
        <v>23</v>
      </c>
      <c r="D80" s="12">
        <f>D74/D75</f>
        <v>2.1505376344086023E-2</v>
      </c>
      <c r="E80" s="12">
        <f>E74/E75</f>
        <v>0</v>
      </c>
      <c r="F80" s="12">
        <f>F74/F75</f>
        <v>0</v>
      </c>
      <c r="G80" s="12">
        <f>G74/G75</f>
        <v>0</v>
      </c>
      <c r="H80" s="12">
        <f>H74/H75</f>
        <v>1.9607843137254902E-2</v>
      </c>
      <c r="I80" s="14"/>
      <c r="J80" s="2"/>
      <c r="K80" s="2"/>
      <c r="L80" s="2"/>
      <c r="M80" s="2"/>
      <c r="N80" s="2"/>
      <c r="O80" s="2"/>
      <c r="P80" s="2"/>
      <c r="R80" s="34"/>
      <c r="S80" s="7"/>
    </row>
    <row r="81" spans="2:19" ht="78.75" customHeight="1" x14ac:dyDescent="0.25">
      <c r="B81" s="6"/>
      <c r="C81" s="6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R81" s="34"/>
      <c r="S81" s="7"/>
    </row>
    <row r="82" spans="2:19" ht="23.25" x14ac:dyDescent="0.25">
      <c r="C82" s="74" t="s">
        <v>24</v>
      </c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R82" s="34"/>
      <c r="S82" s="7"/>
    </row>
    <row r="83" spans="2:19" ht="18.75" x14ac:dyDescent="0.25">
      <c r="C83" s="3"/>
      <c r="D83" s="58"/>
      <c r="E83" s="3"/>
      <c r="R83" s="34"/>
      <c r="S83" s="7"/>
    </row>
    <row r="84" spans="2:19" ht="23.25" x14ac:dyDescent="0.25">
      <c r="C84" s="15">
        <v>0</v>
      </c>
      <c r="D84" s="49">
        <v>93</v>
      </c>
      <c r="E84" s="16">
        <f>D84/D88</f>
        <v>0.91176470588235292</v>
      </c>
      <c r="F84" s="17"/>
      <c r="G84" s="17"/>
      <c r="H84" s="17"/>
      <c r="I84" s="17"/>
      <c r="R84" s="34"/>
      <c r="S84" s="7"/>
    </row>
    <row r="85" spans="2:19" ht="23.25" x14ac:dyDescent="0.25">
      <c r="C85" s="15">
        <v>1</v>
      </c>
      <c r="D85" s="49">
        <v>8</v>
      </c>
      <c r="E85" s="16">
        <f>D85/D88</f>
        <v>7.8431372549019607E-2</v>
      </c>
      <c r="F85" s="17"/>
      <c r="G85" s="17"/>
      <c r="H85" s="17"/>
      <c r="I85" s="17"/>
      <c r="R85" s="34"/>
      <c r="S85" s="7"/>
    </row>
    <row r="86" spans="2:19" ht="23.25" x14ac:dyDescent="0.25">
      <c r="C86" s="15">
        <v>2</v>
      </c>
      <c r="D86" s="49">
        <v>1</v>
      </c>
      <c r="E86" s="16">
        <f>D86/D88</f>
        <v>9.8039215686274508E-3</v>
      </c>
      <c r="F86" s="17"/>
      <c r="G86" s="17"/>
      <c r="H86" s="17"/>
      <c r="I86" s="17"/>
      <c r="R86" s="34"/>
      <c r="S86" s="7"/>
    </row>
    <row r="87" spans="2:19" ht="23.25" x14ac:dyDescent="0.25">
      <c r="C87" s="15" t="s">
        <v>264</v>
      </c>
      <c r="D87" s="49">
        <v>0</v>
      </c>
      <c r="E87" s="16">
        <f>D87/D88</f>
        <v>0</v>
      </c>
      <c r="F87" s="17"/>
      <c r="G87" s="17"/>
      <c r="H87" s="17"/>
      <c r="I87" s="17"/>
      <c r="R87" s="34"/>
      <c r="S87" s="7"/>
    </row>
    <row r="88" spans="2:19" ht="21" x14ac:dyDescent="0.25">
      <c r="C88" s="15" t="s">
        <v>11</v>
      </c>
      <c r="D88" s="49">
        <f>SUM(D84:D87)</f>
        <v>102</v>
      </c>
      <c r="E88" s="59"/>
      <c r="R88" s="34"/>
      <c r="S88" s="7"/>
    </row>
    <row r="89" spans="2:19" x14ac:dyDescent="0.25">
      <c r="R89" s="34"/>
      <c r="S89" s="7"/>
    </row>
    <row r="90" spans="2:19" x14ac:dyDescent="0.25">
      <c r="R90" s="34"/>
      <c r="S90" s="7"/>
    </row>
    <row r="91" spans="2:19" x14ac:dyDescent="0.25">
      <c r="R91" s="34"/>
      <c r="S91" s="7"/>
    </row>
    <row r="92" spans="2:19" x14ac:dyDescent="0.25">
      <c r="R92" s="34"/>
      <c r="S92" s="7"/>
    </row>
    <row r="93" spans="2:19" x14ac:dyDescent="0.25">
      <c r="R93" s="34"/>
      <c r="S93" s="7"/>
    </row>
    <row r="94" spans="2:19" ht="34.5" customHeight="1" x14ac:dyDescent="0.25">
      <c r="C94" s="71" t="s">
        <v>25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R94" s="34"/>
      <c r="S94" s="7"/>
    </row>
    <row r="95" spans="2:19" x14ac:dyDescent="0.25">
      <c r="R95" s="34"/>
      <c r="S95" s="7"/>
    </row>
    <row r="96" spans="2:19" ht="23.25" x14ac:dyDescent="0.25">
      <c r="C96" s="74" t="s">
        <v>26</v>
      </c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R96" s="34"/>
      <c r="S96" s="7"/>
    </row>
    <row r="97" spans="3:19" x14ac:dyDescent="0.25">
      <c r="R97" s="34"/>
      <c r="S97" s="7"/>
    </row>
    <row r="98" spans="3:19" ht="46.5" x14ac:dyDescent="0.25">
      <c r="C98" s="15" t="s">
        <v>27</v>
      </c>
      <c r="D98" s="12">
        <v>0.93130000000000002</v>
      </c>
      <c r="F98" s="17" t="s">
        <v>265</v>
      </c>
      <c r="R98" s="34"/>
      <c r="S98" s="7"/>
    </row>
    <row r="99" spans="3:19" ht="23.25" x14ac:dyDescent="0.25">
      <c r="C99" s="60"/>
      <c r="D99" s="43"/>
      <c r="F99" s="17"/>
      <c r="R99" s="34"/>
      <c r="S99" s="7"/>
    </row>
    <row r="100" spans="3:19" ht="23.25" x14ac:dyDescent="0.25">
      <c r="C100" s="60"/>
      <c r="D100" s="43"/>
      <c r="F100" s="17"/>
      <c r="R100" s="34"/>
      <c r="S100" s="7"/>
    </row>
    <row r="101" spans="3:19" ht="23.25" x14ac:dyDescent="0.25">
      <c r="C101" s="44" t="s">
        <v>27</v>
      </c>
      <c r="D101" s="40">
        <v>1</v>
      </c>
      <c r="E101" s="40">
        <v>2</v>
      </c>
      <c r="F101" s="40">
        <v>3</v>
      </c>
      <c r="G101" s="40">
        <v>4</v>
      </c>
      <c r="H101" s="40">
        <v>5</v>
      </c>
      <c r="R101" s="34"/>
      <c r="S101" s="7"/>
    </row>
    <row r="102" spans="3:19" ht="21" x14ac:dyDescent="0.25">
      <c r="C102" s="15" t="s">
        <v>28</v>
      </c>
      <c r="D102" s="49">
        <v>3</v>
      </c>
      <c r="E102" s="49">
        <v>16</v>
      </c>
      <c r="F102" s="49">
        <v>61</v>
      </c>
      <c r="G102" s="49">
        <v>18</v>
      </c>
      <c r="H102" s="49">
        <v>4</v>
      </c>
      <c r="R102" s="34"/>
      <c r="S102" s="7"/>
    </row>
    <row r="103" spans="3:19" ht="21" x14ac:dyDescent="0.25">
      <c r="C103" s="15" t="s">
        <v>29</v>
      </c>
      <c r="D103" s="49">
        <v>3</v>
      </c>
      <c r="E103" s="49">
        <v>24</v>
      </c>
      <c r="F103" s="49">
        <v>49</v>
      </c>
      <c r="G103" s="49">
        <v>22</v>
      </c>
      <c r="H103" s="49">
        <v>4</v>
      </c>
      <c r="R103" s="34"/>
      <c r="S103" s="7"/>
    </row>
    <row r="104" spans="3:19" ht="21" x14ac:dyDescent="0.25">
      <c r="C104" s="15" t="s">
        <v>30</v>
      </c>
      <c r="D104" s="49">
        <v>1</v>
      </c>
      <c r="E104" s="49">
        <v>14</v>
      </c>
      <c r="F104" s="49">
        <v>40</v>
      </c>
      <c r="G104" s="49">
        <v>40</v>
      </c>
      <c r="H104" s="49">
        <v>7</v>
      </c>
      <c r="R104" s="34"/>
      <c r="S104" s="7"/>
    </row>
    <row r="105" spans="3:19" ht="21" x14ac:dyDescent="0.25">
      <c r="C105" s="15" t="s">
        <v>31</v>
      </c>
      <c r="D105" s="49">
        <v>3</v>
      </c>
      <c r="E105" s="49">
        <v>16</v>
      </c>
      <c r="F105" s="49">
        <v>53</v>
      </c>
      <c r="G105" s="49">
        <v>26</v>
      </c>
      <c r="H105" s="49">
        <v>4</v>
      </c>
      <c r="R105" s="34"/>
      <c r="S105" s="7"/>
    </row>
    <row r="106" spans="3:19" ht="21" x14ac:dyDescent="0.25">
      <c r="C106" s="15" t="s">
        <v>11</v>
      </c>
      <c r="D106" s="61">
        <f>SUM(D102:D105)</f>
        <v>10</v>
      </c>
      <c r="E106" s="61">
        <f t="shared" ref="E106:H106" si="3">SUM(E102:E105)</f>
        <v>70</v>
      </c>
      <c r="F106" s="61">
        <f t="shared" si="3"/>
        <v>203</v>
      </c>
      <c r="G106" s="61">
        <f t="shared" si="3"/>
        <v>106</v>
      </c>
      <c r="H106" s="61">
        <f t="shared" si="3"/>
        <v>19</v>
      </c>
      <c r="R106" s="34"/>
      <c r="S106" s="7"/>
    </row>
    <row r="107" spans="3:19" ht="23.25" x14ac:dyDescent="0.25">
      <c r="C107" s="60"/>
      <c r="D107" s="43"/>
      <c r="F107" s="17"/>
      <c r="R107" s="34"/>
      <c r="S107" s="7"/>
    </row>
    <row r="108" spans="3:19" ht="23.25" x14ac:dyDescent="0.25">
      <c r="C108" s="21" t="s">
        <v>27</v>
      </c>
      <c r="D108" s="40">
        <v>1</v>
      </c>
      <c r="E108" s="40">
        <v>2</v>
      </c>
      <c r="F108" s="40">
        <v>3</v>
      </c>
      <c r="G108" s="40">
        <v>4</v>
      </c>
      <c r="H108" s="40">
        <v>5</v>
      </c>
      <c r="R108" s="34"/>
      <c r="S108" s="7"/>
    </row>
    <row r="109" spans="3:19" ht="21" x14ac:dyDescent="0.25">
      <c r="C109" s="15" t="s">
        <v>28</v>
      </c>
      <c r="D109" s="12">
        <f>D102/D106</f>
        <v>0.3</v>
      </c>
      <c r="E109" s="12">
        <f t="shared" ref="E109:H109" si="4">E102/E106</f>
        <v>0.22857142857142856</v>
      </c>
      <c r="F109" s="12">
        <f t="shared" si="4"/>
        <v>0.30049261083743845</v>
      </c>
      <c r="G109" s="12">
        <f t="shared" si="4"/>
        <v>0.16981132075471697</v>
      </c>
      <c r="H109" s="12">
        <f t="shared" si="4"/>
        <v>0.21052631578947367</v>
      </c>
      <c r="R109" s="34"/>
      <c r="S109" s="7"/>
    </row>
    <row r="110" spans="3:19" ht="21" x14ac:dyDescent="0.25">
      <c r="C110" s="15" t="s">
        <v>29</v>
      </c>
      <c r="D110" s="12">
        <f>D103/D106</f>
        <v>0.3</v>
      </c>
      <c r="E110" s="12">
        <f t="shared" ref="E110:H110" si="5">E103/E106</f>
        <v>0.34285714285714286</v>
      </c>
      <c r="F110" s="12">
        <f t="shared" si="5"/>
        <v>0.2413793103448276</v>
      </c>
      <c r="G110" s="12">
        <f t="shared" si="5"/>
        <v>0.20754716981132076</v>
      </c>
      <c r="H110" s="12">
        <f t="shared" si="5"/>
        <v>0.21052631578947367</v>
      </c>
      <c r="R110" s="34"/>
      <c r="S110" s="7"/>
    </row>
    <row r="111" spans="3:19" ht="21" x14ac:dyDescent="0.25">
      <c r="C111" s="15" t="s">
        <v>30</v>
      </c>
      <c r="D111" s="12">
        <f>D104/D106</f>
        <v>0.1</v>
      </c>
      <c r="E111" s="12">
        <f t="shared" ref="E111:H111" si="6">E104/E106</f>
        <v>0.2</v>
      </c>
      <c r="F111" s="12">
        <f t="shared" si="6"/>
        <v>0.19704433497536947</v>
      </c>
      <c r="G111" s="12">
        <f t="shared" si="6"/>
        <v>0.37735849056603776</v>
      </c>
      <c r="H111" s="12">
        <f t="shared" si="6"/>
        <v>0.36842105263157893</v>
      </c>
      <c r="R111" s="34"/>
      <c r="S111" s="7"/>
    </row>
    <row r="112" spans="3:19" ht="21" x14ac:dyDescent="0.25">
      <c r="C112" s="15" t="s">
        <v>31</v>
      </c>
      <c r="D112" s="12">
        <f>D105/D106</f>
        <v>0.3</v>
      </c>
      <c r="E112" s="12">
        <f t="shared" ref="E112:H112" si="7">E105/E106</f>
        <v>0.22857142857142856</v>
      </c>
      <c r="F112" s="12">
        <f t="shared" si="7"/>
        <v>0.26108374384236455</v>
      </c>
      <c r="G112" s="12">
        <f t="shared" si="7"/>
        <v>0.24528301886792453</v>
      </c>
      <c r="H112" s="12">
        <f t="shared" si="7"/>
        <v>0.21052631578947367</v>
      </c>
      <c r="R112" s="34"/>
      <c r="S112" s="7"/>
    </row>
    <row r="113" spans="2:19" ht="41.25" customHeight="1" x14ac:dyDescent="0.25">
      <c r="R113" s="34"/>
      <c r="S113" s="7"/>
    </row>
    <row r="114" spans="2:19" ht="27" customHeight="1" x14ac:dyDescent="0.25">
      <c r="R114" s="34"/>
      <c r="S114" s="7"/>
    </row>
    <row r="115" spans="2:19" ht="23.25" x14ac:dyDescent="0.25">
      <c r="C115" s="74" t="s">
        <v>32</v>
      </c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R115" s="34"/>
      <c r="S115" s="7"/>
    </row>
    <row r="116" spans="2:19" ht="17.25" customHeight="1" x14ac:dyDescent="0.25">
      <c r="R116" s="34"/>
      <c r="S116" s="7"/>
    </row>
    <row r="117" spans="2:19" ht="23.25" x14ac:dyDescent="0.25">
      <c r="B117" s="20" t="s">
        <v>6</v>
      </c>
      <c r="C117" s="75" t="s">
        <v>33</v>
      </c>
      <c r="D117" s="75"/>
      <c r="E117" s="75"/>
      <c r="F117" s="75"/>
      <c r="G117" s="75"/>
      <c r="H117" s="75"/>
      <c r="I117" s="75"/>
      <c r="J117" s="22" t="s">
        <v>34</v>
      </c>
      <c r="M117" s="34"/>
      <c r="N117" s="7"/>
    </row>
    <row r="118" spans="2:19" ht="18.75" x14ac:dyDescent="0.25">
      <c r="B118" s="5">
        <v>1</v>
      </c>
      <c r="C118" s="77" t="s">
        <v>62</v>
      </c>
      <c r="D118" s="77"/>
      <c r="E118" s="77"/>
      <c r="F118" s="77"/>
      <c r="G118" s="77"/>
      <c r="H118" s="77"/>
      <c r="I118" s="77"/>
      <c r="J118" s="23">
        <v>4.0999999999999996</v>
      </c>
      <c r="M118" s="34"/>
      <c r="N118" s="7"/>
    </row>
    <row r="119" spans="2:19" ht="18.75" x14ac:dyDescent="0.25">
      <c r="B119" s="5">
        <v>2</v>
      </c>
      <c r="C119" s="77" t="s">
        <v>63</v>
      </c>
      <c r="D119" s="77"/>
      <c r="E119" s="77"/>
      <c r="F119" s="77"/>
      <c r="G119" s="77"/>
      <c r="H119" s="77"/>
      <c r="I119" s="77"/>
      <c r="J119" s="23">
        <v>4.3</v>
      </c>
      <c r="M119" s="34"/>
      <c r="N119" s="7"/>
    </row>
    <row r="120" spans="2:19" ht="18.75" x14ac:dyDescent="0.25">
      <c r="B120" s="5">
        <v>3</v>
      </c>
      <c r="C120" s="77" t="s">
        <v>64</v>
      </c>
      <c r="D120" s="77"/>
      <c r="E120" s="77"/>
      <c r="F120" s="77"/>
      <c r="G120" s="77"/>
      <c r="H120" s="77"/>
      <c r="I120" s="77"/>
      <c r="J120" s="23">
        <v>4.2</v>
      </c>
      <c r="M120" s="34"/>
      <c r="N120" s="7"/>
    </row>
    <row r="121" spans="2:19" ht="30.75" customHeight="1" x14ac:dyDescent="0.25">
      <c r="B121" s="5">
        <v>4</v>
      </c>
      <c r="C121" s="77" t="s">
        <v>65</v>
      </c>
      <c r="D121" s="77"/>
      <c r="E121" s="77"/>
      <c r="F121" s="77"/>
      <c r="G121" s="77"/>
      <c r="H121" s="77"/>
      <c r="I121" s="77"/>
      <c r="J121" s="23">
        <v>4.3</v>
      </c>
      <c r="M121" s="34"/>
      <c r="N121" s="7"/>
    </row>
    <row r="122" spans="2:19" ht="18.75" x14ac:dyDescent="0.25">
      <c r="B122" s="5">
        <v>5</v>
      </c>
      <c r="C122" s="77" t="s">
        <v>66</v>
      </c>
      <c r="D122" s="77"/>
      <c r="E122" s="77"/>
      <c r="F122" s="77"/>
      <c r="G122" s="77"/>
      <c r="H122" s="77"/>
      <c r="I122" s="77"/>
      <c r="J122" s="23">
        <v>4.2</v>
      </c>
      <c r="M122" s="34"/>
      <c r="N122" s="7"/>
    </row>
    <row r="123" spans="2:19" ht="28.5" customHeight="1" x14ac:dyDescent="0.25">
      <c r="B123" s="5">
        <v>6</v>
      </c>
      <c r="C123" s="77" t="s">
        <v>67</v>
      </c>
      <c r="D123" s="77"/>
      <c r="E123" s="77"/>
      <c r="F123" s="77"/>
      <c r="G123" s="77"/>
      <c r="H123" s="77"/>
      <c r="I123" s="77"/>
      <c r="J123" s="23">
        <v>4.3</v>
      </c>
      <c r="M123" s="34"/>
      <c r="N123" s="7"/>
    </row>
    <row r="124" spans="2:19" ht="18.75" x14ac:dyDescent="0.25">
      <c r="B124" s="5">
        <v>7</v>
      </c>
      <c r="C124" s="77" t="s">
        <v>68</v>
      </c>
      <c r="D124" s="77"/>
      <c r="E124" s="77"/>
      <c r="F124" s="77"/>
      <c r="G124" s="77"/>
      <c r="H124" s="77"/>
      <c r="I124" s="77"/>
      <c r="J124" s="23">
        <v>4.5</v>
      </c>
      <c r="M124" s="34"/>
      <c r="N124" s="7"/>
    </row>
    <row r="125" spans="2:19" x14ac:dyDescent="0.25">
      <c r="R125" s="34"/>
      <c r="S125" s="7"/>
    </row>
    <row r="126" spans="2:19" x14ac:dyDescent="0.25">
      <c r="R126" s="34"/>
      <c r="S126" s="7"/>
    </row>
    <row r="127" spans="2:19" x14ac:dyDescent="0.25">
      <c r="R127" s="34"/>
      <c r="S127" s="7"/>
    </row>
    <row r="128" spans="2:19" x14ac:dyDescent="0.25">
      <c r="R128" s="34"/>
      <c r="S128" s="7"/>
    </row>
    <row r="129" spans="3:19" x14ac:dyDescent="0.25">
      <c r="R129" s="34"/>
      <c r="S129" s="7"/>
    </row>
    <row r="130" spans="3:19" x14ac:dyDescent="0.25">
      <c r="R130" s="34"/>
      <c r="S130" s="7"/>
    </row>
    <row r="131" spans="3:19" x14ac:dyDescent="0.25">
      <c r="R131" s="34"/>
      <c r="S131" s="7"/>
    </row>
    <row r="132" spans="3:19" x14ac:dyDescent="0.25">
      <c r="R132" s="34"/>
      <c r="S132" s="7"/>
    </row>
    <row r="133" spans="3:19" x14ac:dyDescent="0.25">
      <c r="R133" s="34"/>
      <c r="S133" s="7"/>
    </row>
    <row r="134" spans="3:19" x14ac:dyDescent="0.25">
      <c r="R134" s="34"/>
      <c r="S134" s="7"/>
    </row>
    <row r="135" spans="3:19" x14ac:dyDescent="0.25">
      <c r="R135" s="34"/>
      <c r="S135" s="7"/>
    </row>
    <row r="136" spans="3:19" x14ac:dyDescent="0.25">
      <c r="R136" s="34"/>
      <c r="S136" s="7"/>
    </row>
    <row r="137" spans="3:19" x14ac:dyDescent="0.25">
      <c r="R137" s="34"/>
      <c r="S137" s="7"/>
    </row>
    <row r="138" spans="3:19" x14ac:dyDescent="0.25">
      <c r="R138" s="34"/>
      <c r="S138" s="7"/>
    </row>
    <row r="139" spans="3:19" x14ac:dyDescent="0.25">
      <c r="R139" s="34"/>
      <c r="S139" s="7"/>
    </row>
    <row r="140" spans="3:19" ht="27.75" customHeight="1" x14ac:dyDescent="0.25">
      <c r="R140" s="34"/>
      <c r="S140" s="7"/>
    </row>
    <row r="141" spans="3:19" ht="14.25" customHeight="1" x14ac:dyDescent="0.25">
      <c r="R141" s="34"/>
      <c r="S141" s="7"/>
    </row>
    <row r="142" spans="3:19" ht="44.25" customHeight="1" x14ac:dyDescent="0.25">
      <c r="C142" s="71" t="s">
        <v>35</v>
      </c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R142" s="34"/>
      <c r="S142" s="7"/>
    </row>
    <row r="143" spans="3:19" ht="20.25" customHeight="1" x14ac:dyDescent="0.25">
      <c r="C143" s="35"/>
      <c r="D143" s="35"/>
      <c r="E143" s="35"/>
      <c r="F143" s="35"/>
      <c r="G143" s="35"/>
      <c r="H143" s="35"/>
      <c r="I143" s="35"/>
      <c r="J143" s="36"/>
      <c r="K143" s="36"/>
      <c r="L143" s="36"/>
      <c r="M143" s="36"/>
      <c r="N143" s="36"/>
      <c r="R143" s="34"/>
      <c r="S143" s="7"/>
    </row>
    <row r="144" spans="3:19" ht="57.75" customHeight="1" x14ac:dyDescent="0.25">
      <c r="C144" s="70" t="s">
        <v>69</v>
      </c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R144" s="34"/>
      <c r="S144" s="7"/>
    </row>
    <row r="145" spans="3:19" ht="15.75" customHeight="1" x14ac:dyDescent="0.25">
      <c r="C145" s="35"/>
      <c r="D145" s="35"/>
      <c r="E145" s="35"/>
      <c r="F145" s="35"/>
      <c r="G145" s="35"/>
      <c r="H145" s="35"/>
      <c r="I145" s="35"/>
      <c r="J145" s="36"/>
      <c r="K145" s="36"/>
      <c r="L145" s="36"/>
      <c r="M145" s="36"/>
      <c r="N145" s="36"/>
      <c r="R145" s="34"/>
      <c r="S145" s="7"/>
    </row>
    <row r="146" spans="3:19" ht="20.25" customHeight="1" x14ac:dyDescent="0.25">
      <c r="C146" s="21" t="s">
        <v>70</v>
      </c>
      <c r="D146" s="8" t="s">
        <v>71</v>
      </c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R146" s="34"/>
      <c r="S146" s="7"/>
    </row>
    <row r="147" spans="3:19" ht="20.25" customHeight="1" x14ac:dyDescent="0.25">
      <c r="C147" s="15">
        <v>1</v>
      </c>
      <c r="D147" s="10">
        <v>0</v>
      </c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R147" s="34"/>
      <c r="S147" s="7"/>
    </row>
    <row r="148" spans="3:19" ht="20.25" customHeight="1" x14ac:dyDescent="0.25">
      <c r="C148" s="15">
        <v>2</v>
      </c>
      <c r="D148" s="10">
        <v>0</v>
      </c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R148" s="34"/>
      <c r="S148" s="7"/>
    </row>
    <row r="149" spans="3:19" ht="20.25" customHeight="1" x14ac:dyDescent="0.25">
      <c r="C149" s="15">
        <v>3</v>
      </c>
      <c r="D149" s="10">
        <v>11</v>
      </c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R149" s="34"/>
      <c r="S149" s="7"/>
    </row>
    <row r="150" spans="3:19" ht="20.25" customHeight="1" x14ac:dyDescent="0.25">
      <c r="C150" s="15">
        <v>4</v>
      </c>
      <c r="D150" s="10">
        <v>44</v>
      </c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R150" s="34"/>
      <c r="S150" s="7"/>
    </row>
    <row r="151" spans="3:19" ht="20.25" customHeight="1" x14ac:dyDescent="0.25">
      <c r="C151" s="15">
        <v>5</v>
      </c>
      <c r="D151" s="10">
        <v>38</v>
      </c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R151" s="34"/>
      <c r="S151" s="7"/>
    </row>
    <row r="152" spans="3:19" ht="20.25" customHeight="1" x14ac:dyDescent="0.25">
      <c r="C152" s="15" t="s">
        <v>11</v>
      </c>
      <c r="D152" s="10">
        <f>SUM(D147:D151)</f>
        <v>93</v>
      </c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R152" s="34"/>
      <c r="S152" s="7"/>
    </row>
    <row r="153" spans="3:19" ht="20.25" customHeight="1" x14ac:dyDescent="0.25">
      <c r="C153" s="35"/>
      <c r="D153" s="35"/>
      <c r="E153" s="35"/>
      <c r="F153" s="35"/>
      <c r="G153" s="35"/>
      <c r="H153" s="35"/>
      <c r="I153" s="35"/>
      <c r="J153" s="36"/>
      <c r="K153" s="36"/>
      <c r="L153" s="36"/>
      <c r="M153" s="36"/>
      <c r="N153" s="36"/>
      <c r="R153" s="34"/>
      <c r="S153" s="7"/>
    </row>
    <row r="154" spans="3:19" ht="20.25" customHeight="1" x14ac:dyDescent="0.25">
      <c r="C154" s="39" t="s">
        <v>70</v>
      </c>
      <c r="D154" s="8" t="s">
        <v>72</v>
      </c>
      <c r="E154" s="35"/>
      <c r="F154" s="35"/>
      <c r="G154" s="35"/>
      <c r="H154" s="35"/>
      <c r="I154" s="35"/>
      <c r="J154" s="36"/>
      <c r="K154" s="36"/>
      <c r="L154" s="36"/>
      <c r="M154" s="36"/>
      <c r="N154" s="36"/>
      <c r="R154" s="34"/>
      <c r="S154" s="7"/>
    </row>
    <row r="155" spans="3:19" ht="20.25" customHeight="1" x14ac:dyDescent="0.25">
      <c r="C155" s="15">
        <v>1</v>
      </c>
      <c r="D155" s="12">
        <f>D147/$D$152</f>
        <v>0</v>
      </c>
      <c r="E155" s="35"/>
      <c r="F155" s="35"/>
      <c r="G155" s="35"/>
      <c r="H155" s="35"/>
      <c r="I155" s="35"/>
      <c r="J155" s="36"/>
      <c r="K155" s="36"/>
      <c r="L155" s="36"/>
      <c r="M155" s="36"/>
      <c r="N155" s="36"/>
      <c r="R155" s="34"/>
      <c r="S155" s="7"/>
    </row>
    <row r="156" spans="3:19" ht="20.25" customHeight="1" x14ac:dyDescent="0.25">
      <c r="C156" s="15">
        <v>2</v>
      </c>
      <c r="D156" s="12">
        <f t="shared" ref="D156:D159" si="8">D148/$D$152</f>
        <v>0</v>
      </c>
      <c r="E156" s="35"/>
      <c r="F156" s="35"/>
      <c r="G156" s="35"/>
      <c r="H156" s="35"/>
      <c r="I156" s="35"/>
      <c r="J156" s="36"/>
      <c r="K156" s="36"/>
      <c r="L156" s="36"/>
      <c r="M156" s="36"/>
      <c r="N156" s="36"/>
      <c r="R156" s="34"/>
      <c r="S156" s="7"/>
    </row>
    <row r="157" spans="3:19" ht="20.25" customHeight="1" x14ac:dyDescent="0.25">
      <c r="C157" s="15">
        <v>3</v>
      </c>
      <c r="D157" s="12">
        <f t="shared" si="8"/>
        <v>0.11827956989247312</v>
      </c>
      <c r="E157" s="35"/>
      <c r="F157" s="35"/>
      <c r="G157" s="35"/>
      <c r="H157" s="35"/>
      <c r="I157" s="35"/>
      <c r="J157" s="36"/>
      <c r="K157" s="36"/>
      <c r="L157" s="36"/>
      <c r="M157" s="36"/>
      <c r="N157" s="36"/>
      <c r="R157" s="34"/>
      <c r="S157" s="7"/>
    </row>
    <row r="158" spans="3:19" ht="20.25" customHeight="1" x14ac:dyDescent="0.25">
      <c r="C158" s="15">
        <v>4</v>
      </c>
      <c r="D158" s="12">
        <f t="shared" si="8"/>
        <v>0.4731182795698925</v>
      </c>
      <c r="R158" s="34"/>
      <c r="S158" s="7"/>
    </row>
    <row r="159" spans="3:19" ht="20.25" customHeight="1" x14ac:dyDescent="0.25">
      <c r="C159" s="15">
        <v>5</v>
      </c>
      <c r="D159" s="12">
        <f t="shared" si="8"/>
        <v>0.40860215053763443</v>
      </c>
      <c r="R159" s="34"/>
      <c r="S159" s="7"/>
    </row>
    <row r="160" spans="3:19" ht="17.25" customHeight="1" x14ac:dyDescent="0.25">
      <c r="R160" s="34"/>
      <c r="S160" s="7"/>
    </row>
    <row r="161" spans="3:19" ht="23.25" x14ac:dyDescent="0.25">
      <c r="C161" s="71" t="s">
        <v>36</v>
      </c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R161" s="34"/>
      <c r="S161" s="7"/>
    </row>
    <row r="163" spans="3:19" ht="22.5" customHeight="1" x14ac:dyDescent="0.25"/>
    <row r="164" spans="3:19" ht="22.5" customHeight="1" x14ac:dyDescent="0.25"/>
    <row r="165" spans="3:19" ht="23.25" x14ac:dyDescent="0.25">
      <c r="C165" s="74" t="s">
        <v>73</v>
      </c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</row>
    <row r="166" spans="3:19" ht="39.75" customHeight="1" x14ac:dyDescent="0.25"/>
    <row r="167" spans="3:19" ht="23.25" x14ac:dyDescent="0.25">
      <c r="C167" s="8" t="s">
        <v>9</v>
      </c>
      <c r="D167" s="24" t="s">
        <v>14</v>
      </c>
      <c r="E167" s="24" t="s">
        <v>75</v>
      </c>
      <c r="F167" s="24" t="s">
        <v>76</v>
      </c>
      <c r="G167" s="24" t="s">
        <v>17</v>
      </c>
      <c r="H167" s="24" t="s">
        <v>77</v>
      </c>
    </row>
    <row r="168" spans="3:19" ht="21" x14ac:dyDescent="0.25">
      <c r="C168" s="15" t="s">
        <v>7</v>
      </c>
      <c r="D168" s="10">
        <v>78</v>
      </c>
      <c r="E168" s="10">
        <v>5</v>
      </c>
      <c r="F168" s="10">
        <v>2</v>
      </c>
      <c r="G168" s="10">
        <v>2</v>
      </c>
      <c r="H168" s="10">
        <v>87</v>
      </c>
    </row>
    <row r="169" spans="3:19" ht="21" x14ac:dyDescent="0.25">
      <c r="C169" s="15" t="s">
        <v>6</v>
      </c>
      <c r="D169" s="10">
        <v>15</v>
      </c>
      <c r="E169" s="10">
        <v>0</v>
      </c>
      <c r="F169" s="10">
        <v>0</v>
      </c>
      <c r="G169" s="10">
        <v>0</v>
      </c>
      <c r="H169" s="10">
        <v>15</v>
      </c>
    </row>
    <row r="170" spans="3:19" ht="21" x14ac:dyDescent="0.25">
      <c r="C170" s="15" t="s">
        <v>11</v>
      </c>
      <c r="D170" s="10">
        <f>D168+D169</f>
        <v>93</v>
      </c>
      <c r="E170" s="10">
        <f t="shared" ref="E170:H170" si="9">E168+E169</f>
        <v>5</v>
      </c>
      <c r="F170" s="10">
        <f t="shared" si="9"/>
        <v>2</v>
      </c>
      <c r="G170" s="10">
        <f t="shared" si="9"/>
        <v>2</v>
      </c>
      <c r="H170" s="10">
        <f t="shared" si="9"/>
        <v>102</v>
      </c>
    </row>
    <row r="172" spans="3:19" ht="23.25" x14ac:dyDescent="0.25">
      <c r="C172" s="8" t="s">
        <v>10</v>
      </c>
      <c r="D172" s="24" t="s">
        <v>14</v>
      </c>
      <c r="E172" s="24" t="s">
        <v>75</v>
      </c>
      <c r="F172" s="24" t="s">
        <v>76</v>
      </c>
      <c r="G172" s="24" t="s">
        <v>17</v>
      </c>
      <c r="H172" s="24" t="s">
        <v>77</v>
      </c>
    </row>
    <row r="173" spans="3:19" ht="21" x14ac:dyDescent="0.25">
      <c r="C173" s="15" t="s">
        <v>7</v>
      </c>
      <c r="D173" s="12">
        <f>D168/$D$170</f>
        <v>0.83870967741935487</v>
      </c>
      <c r="E173" s="12">
        <f>E168/$E$170</f>
        <v>1</v>
      </c>
      <c r="F173" s="12">
        <f>F168/$F$170</f>
        <v>1</v>
      </c>
      <c r="G173" s="12">
        <f>G168/$G$170</f>
        <v>1</v>
      </c>
      <c r="H173" s="12">
        <f>H168/$H$170</f>
        <v>0.8529411764705882</v>
      </c>
    </row>
    <row r="174" spans="3:19" ht="21" x14ac:dyDescent="0.25">
      <c r="C174" s="15" t="s">
        <v>6</v>
      </c>
      <c r="D174" s="12">
        <f>D169/$D$170</f>
        <v>0.16129032258064516</v>
      </c>
      <c r="E174" s="12">
        <f>E169/$E$170</f>
        <v>0</v>
      </c>
      <c r="F174" s="12">
        <f>F169/$F$170</f>
        <v>0</v>
      </c>
      <c r="G174" s="12">
        <f>G169/$G$170</f>
        <v>0</v>
      </c>
      <c r="H174" s="12">
        <f>H169/$H$170</f>
        <v>0.14705882352941177</v>
      </c>
    </row>
    <row r="175" spans="3:19" ht="25.5" customHeight="1" x14ac:dyDescent="0.25">
      <c r="C175" s="14"/>
      <c r="D175" s="36"/>
      <c r="E175" s="36"/>
    </row>
    <row r="176" spans="3:19" ht="11.25" customHeight="1" x14ac:dyDescent="0.25">
      <c r="C176" s="14"/>
      <c r="D176" s="36"/>
      <c r="E176" s="36"/>
    </row>
    <row r="177" spans="3:16" ht="11.25" customHeight="1" x14ac:dyDescent="0.25">
      <c r="C177" s="14"/>
      <c r="D177" s="36"/>
      <c r="E177" s="36"/>
    </row>
    <row r="178" spans="3:16" ht="23.25" x14ac:dyDescent="0.25">
      <c r="C178" s="74" t="s">
        <v>74</v>
      </c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</row>
    <row r="179" spans="3:16" ht="43.5" customHeight="1" x14ac:dyDescent="0.25"/>
    <row r="180" spans="3:16" ht="43.5" customHeight="1" x14ac:dyDescent="0.25">
      <c r="C180" s="8" t="s">
        <v>9</v>
      </c>
      <c r="D180" s="24" t="s">
        <v>14</v>
      </c>
      <c r="E180" s="24" t="s">
        <v>75</v>
      </c>
      <c r="F180" s="24" t="s">
        <v>76</v>
      </c>
      <c r="G180" s="24" t="s">
        <v>17</v>
      </c>
      <c r="H180" s="24" t="s">
        <v>77</v>
      </c>
    </row>
    <row r="181" spans="3:16" ht="21" x14ac:dyDescent="0.25">
      <c r="C181" s="9" t="s">
        <v>37</v>
      </c>
      <c r="D181" s="10">
        <v>29</v>
      </c>
      <c r="E181" s="10">
        <v>1</v>
      </c>
      <c r="F181" s="10">
        <v>1</v>
      </c>
      <c r="G181" s="10">
        <v>0</v>
      </c>
      <c r="H181" s="10">
        <v>31</v>
      </c>
    </row>
    <row r="182" spans="3:16" ht="21" x14ac:dyDescent="0.25">
      <c r="C182" s="9" t="s">
        <v>38</v>
      </c>
      <c r="D182" s="10">
        <v>41</v>
      </c>
      <c r="E182" s="10">
        <v>4</v>
      </c>
      <c r="F182" s="10">
        <v>1</v>
      </c>
      <c r="G182" s="10">
        <v>2</v>
      </c>
      <c r="H182" s="10">
        <v>48</v>
      </c>
    </row>
    <row r="183" spans="3:16" ht="21" x14ac:dyDescent="0.25">
      <c r="C183" s="25" t="s">
        <v>39</v>
      </c>
      <c r="D183" s="10">
        <v>6</v>
      </c>
      <c r="E183" s="10">
        <v>0</v>
      </c>
      <c r="F183" s="10">
        <v>0</v>
      </c>
      <c r="G183" s="10">
        <v>0</v>
      </c>
      <c r="H183" s="10">
        <v>6</v>
      </c>
    </row>
    <row r="184" spans="3:16" ht="21" x14ac:dyDescent="0.25">
      <c r="C184" s="9" t="s">
        <v>266</v>
      </c>
      <c r="D184" s="10">
        <f>SUM(D181:D183)</f>
        <v>76</v>
      </c>
      <c r="E184" s="10">
        <f t="shared" ref="E184:H184" si="10">SUM(E181:E183)</f>
        <v>5</v>
      </c>
      <c r="F184" s="10">
        <f t="shared" si="10"/>
        <v>2</v>
      </c>
      <c r="G184" s="10">
        <f t="shared" si="10"/>
        <v>2</v>
      </c>
      <c r="H184" s="10">
        <f t="shared" si="10"/>
        <v>85</v>
      </c>
    </row>
    <row r="185" spans="3:16" ht="21" x14ac:dyDescent="0.25">
      <c r="C185" s="41"/>
      <c r="D185" s="42"/>
      <c r="E185" s="42"/>
      <c r="F185" s="42"/>
    </row>
    <row r="187" spans="3:16" ht="23.25" x14ac:dyDescent="0.25">
      <c r="C187" s="8" t="s">
        <v>10</v>
      </c>
      <c r="D187" s="24" t="s">
        <v>14</v>
      </c>
      <c r="E187" s="24" t="s">
        <v>75</v>
      </c>
      <c r="F187" s="24" t="s">
        <v>76</v>
      </c>
      <c r="G187" s="24" t="s">
        <v>17</v>
      </c>
      <c r="H187" s="24" t="s">
        <v>77</v>
      </c>
    </row>
    <row r="188" spans="3:16" ht="21" x14ac:dyDescent="0.25">
      <c r="C188" s="9" t="s">
        <v>37</v>
      </c>
      <c r="D188" s="12">
        <f>D181/$D$184</f>
        <v>0.38157894736842107</v>
      </c>
      <c r="E188" s="12">
        <f>E181/$E$184</f>
        <v>0.2</v>
      </c>
      <c r="F188" s="12">
        <f>F181/$F$184</f>
        <v>0.5</v>
      </c>
      <c r="G188" s="12">
        <f>G181/$G$184</f>
        <v>0</v>
      </c>
      <c r="H188" s="12">
        <f>H181/$H$184</f>
        <v>0.36470588235294116</v>
      </c>
    </row>
    <row r="189" spans="3:16" ht="21" x14ac:dyDescent="0.25">
      <c r="C189" s="9" t="s">
        <v>38</v>
      </c>
      <c r="D189" s="12">
        <f t="shared" ref="D189" si="11">D182/$D$184</f>
        <v>0.53947368421052633</v>
      </c>
      <c r="E189" s="12">
        <f t="shared" ref="E189:E190" si="12">E182/$E$184</f>
        <v>0.8</v>
      </c>
      <c r="F189" s="12">
        <f t="shared" ref="F189:F190" si="13">F182/$F$184</f>
        <v>0.5</v>
      </c>
      <c r="G189" s="12">
        <f t="shared" ref="G189:G190" si="14">G182/$G$184</f>
        <v>1</v>
      </c>
      <c r="H189" s="12">
        <f t="shared" ref="H189:H190" si="15">H182/$H$184</f>
        <v>0.56470588235294117</v>
      </c>
    </row>
    <row r="190" spans="3:16" ht="21" x14ac:dyDescent="0.25">
      <c r="C190" s="25" t="s">
        <v>39</v>
      </c>
      <c r="D190" s="12">
        <f>D183/$D$184</f>
        <v>7.8947368421052627E-2</v>
      </c>
      <c r="E190" s="12">
        <f t="shared" si="12"/>
        <v>0</v>
      </c>
      <c r="F190" s="12">
        <f t="shared" si="13"/>
        <v>0</v>
      </c>
      <c r="G190" s="12">
        <f t="shared" si="14"/>
        <v>0</v>
      </c>
      <c r="H190" s="12">
        <f t="shared" si="15"/>
        <v>7.0588235294117646E-2</v>
      </c>
    </row>
    <row r="191" spans="3:16" ht="26.25" customHeight="1" x14ac:dyDescent="0.25">
      <c r="C191" s="26"/>
      <c r="D191" s="28"/>
      <c r="E191" s="28"/>
      <c r="F191" s="28"/>
    </row>
    <row r="192" spans="3:16" ht="33.75" customHeight="1" x14ac:dyDescent="0.25"/>
    <row r="193" spans="3:16" ht="54.75" customHeight="1" x14ac:dyDescent="0.25">
      <c r="C193" s="73" t="s">
        <v>78</v>
      </c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</row>
    <row r="194" spans="3:16" ht="29.25" customHeight="1" x14ac:dyDescent="0.25"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</row>
    <row r="195" spans="3:16" ht="75.75" customHeight="1" x14ac:dyDescent="0.25">
      <c r="D195" s="24" t="s">
        <v>14</v>
      </c>
      <c r="E195" s="24" t="s">
        <v>15</v>
      </c>
      <c r="F195" s="24" t="s">
        <v>16</v>
      </c>
      <c r="G195" s="24" t="s">
        <v>17</v>
      </c>
    </row>
    <row r="196" spans="3:16" ht="42" x14ac:dyDescent="0.25">
      <c r="C196" s="9" t="s">
        <v>40</v>
      </c>
      <c r="D196" s="49">
        <v>3</v>
      </c>
      <c r="E196" s="49">
        <v>1</v>
      </c>
      <c r="F196" s="49">
        <v>0</v>
      </c>
      <c r="G196" s="49">
        <v>0</v>
      </c>
    </row>
    <row r="197" spans="3:16" ht="21" x14ac:dyDescent="0.25">
      <c r="C197" s="9" t="s">
        <v>41</v>
      </c>
      <c r="D197" s="49">
        <v>3</v>
      </c>
      <c r="E197" s="49">
        <v>0</v>
      </c>
      <c r="F197" s="49">
        <v>0</v>
      </c>
      <c r="G197" s="49">
        <v>0</v>
      </c>
    </row>
    <row r="198" spans="3:16" ht="63" x14ac:dyDescent="0.25">
      <c r="C198" s="9" t="s">
        <v>42</v>
      </c>
      <c r="D198" s="49">
        <v>3</v>
      </c>
      <c r="E198" s="49">
        <v>0</v>
      </c>
      <c r="F198" s="49">
        <v>1</v>
      </c>
      <c r="G198" s="49">
        <v>0</v>
      </c>
    </row>
    <row r="199" spans="3:16" ht="42" x14ac:dyDescent="0.25">
      <c r="C199" s="9" t="s">
        <v>79</v>
      </c>
      <c r="D199" s="49">
        <v>0</v>
      </c>
      <c r="E199" s="49">
        <v>0</v>
      </c>
      <c r="F199" s="49">
        <v>0</v>
      </c>
      <c r="G199" s="49">
        <v>1</v>
      </c>
    </row>
    <row r="200" spans="3:16" ht="21" x14ac:dyDescent="0.25">
      <c r="C200" s="9" t="s">
        <v>43</v>
      </c>
      <c r="D200" s="49">
        <v>0</v>
      </c>
      <c r="E200" s="49">
        <v>0</v>
      </c>
      <c r="F200" s="49">
        <v>0</v>
      </c>
      <c r="G200" s="49">
        <v>0</v>
      </c>
    </row>
    <row r="201" spans="3:16" ht="21" x14ac:dyDescent="0.25">
      <c r="C201" s="9" t="s">
        <v>44</v>
      </c>
      <c r="D201" s="49">
        <v>85</v>
      </c>
      <c r="E201" s="49">
        <v>4</v>
      </c>
      <c r="F201" s="49">
        <v>1</v>
      </c>
      <c r="G201" s="49">
        <v>1</v>
      </c>
    </row>
    <row r="202" spans="3:16" ht="21" x14ac:dyDescent="0.25">
      <c r="C202" s="9" t="s">
        <v>11</v>
      </c>
      <c r="D202" s="49">
        <f>SUM(D196:D201)</f>
        <v>94</v>
      </c>
      <c r="E202" s="49">
        <f t="shared" ref="E202:G202" si="16">SUM(E196:E201)</f>
        <v>5</v>
      </c>
      <c r="F202" s="49">
        <f t="shared" si="16"/>
        <v>2</v>
      </c>
      <c r="G202" s="49">
        <f t="shared" si="16"/>
        <v>2</v>
      </c>
    </row>
    <row r="203" spans="3:16" ht="21" x14ac:dyDescent="0.25">
      <c r="C203" s="41"/>
      <c r="D203" s="43"/>
      <c r="E203" s="43"/>
      <c r="F203" s="43"/>
      <c r="G203" s="43"/>
    </row>
    <row r="204" spans="3:16" ht="23.25" x14ac:dyDescent="0.25">
      <c r="D204" s="24" t="s">
        <v>14</v>
      </c>
      <c r="E204" s="24" t="s">
        <v>15</v>
      </c>
      <c r="F204" s="24" t="s">
        <v>16</v>
      </c>
      <c r="G204" s="24" t="s">
        <v>17</v>
      </c>
    </row>
    <row r="205" spans="3:16" ht="42" x14ac:dyDescent="0.25">
      <c r="C205" s="9" t="s">
        <v>40</v>
      </c>
      <c r="D205" s="12">
        <f>D196/$D$202</f>
        <v>3.1914893617021274E-2</v>
      </c>
      <c r="E205" s="12">
        <f>E196/$E$202</f>
        <v>0.2</v>
      </c>
      <c r="F205" s="12">
        <f>F196/$F$202</f>
        <v>0</v>
      </c>
      <c r="G205" s="12">
        <f>G196/$G$202</f>
        <v>0</v>
      </c>
    </row>
    <row r="206" spans="3:16" ht="21" x14ac:dyDescent="0.25">
      <c r="C206" s="9" t="s">
        <v>41</v>
      </c>
      <c r="D206" s="12">
        <f t="shared" ref="D206:D210" si="17">D197/$D$202</f>
        <v>3.1914893617021274E-2</v>
      </c>
      <c r="E206" s="12">
        <f t="shared" ref="E206:E210" si="18">E197/$E$202</f>
        <v>0</v>
      </c>
      <c r="F206" s="12">
        <f t="shared" ref="F206:F210" si="19">F197/$F$202</f>
        <v>0</v>
      </c>
      <c r="G206" s="12">
        <f t="shared" ref="G206:G210" si="20">G197/$G$202</f>
        <v>0</v>
      </c>
    </row>
    <row r="207" spans="3:16" ht="63" x14ac:dyDescent="0.25">
      <c r="C207" s="9" t="s">
        <v>42</v>
      </c>
      <c r="D207" s="12">
        <f>D198/$D$202</f>
        <v>3.1914893617021274E-2</v>
      </c>
      <c r="E207" s="12">
        <f t="shared" si="18"/>
        <v>0</v>
      </c>
      <c r="F207" s="12">
        <f t="shared" si="19"/>
        <v>0.5</v>
      </c>
      <c r="G207" s="12">
        <f t="shared" si="20"/>
        <v>0</v>
      </c>
    </row>
    <row r="208" spans="3:16" ht="42" x14ac:dyDescent="0.25">
      <c r="C208" s="9" t="s">
        <v>79</v>
      </c>
      <c r="D208" s="12">
        <f t="shared" si="17"/>
        <v>0</v>
      </c>
      <c r="E208" s="12">
        <f t="shared" si="18"/>
        <v>0</v>
      </c>
      <c r="F208" s="12">
        <f t="shared" si="19"/>
        <v>0</v>
      </c>
      <c r="G208" s="12">
        <f t="shared" si="20"/>
        <v>0.5</v>
      </c>
    </row>
    <row r="209" spans="3:16" ht="21" x14ac:dyDescent="0.25">
      <c r="C209" s="9" t="s">
        <v>43</v>
      </c>
      <c r="D209" s="12">
        <f t="shared" si="17"/>
        <v>0</v>
      </c>
      <c r="E209" s="12">
        <f t="shared" si="18"/>
        <v>0</v>
      </c>
      <c r="F209" s="12">
        <f t="shared" si="19"/>
        <v>0</v>
      </c>
      <c r="G209" s="12">
        <f t="shared" si="20"/>
        <v>0</v>
      </c>
    </row>
    <row r="210" spans="3:16" ht="21" x14ac:dyDescent="0.25">
      <c r="C210" s="9" t="s">
        <v>44</v>
      </c>
      <c r="D210" s="12">
        <f t="shared" si="17"/>
        <v>0.9042553191489362</v>
      </c>
      <c r="E210" s="12">
        <f t="shared" si="18"/>
        <v>0.8</v>
      </c>
      <c r="F210" s="12">
        <f t="shared" si="19"/>
        <v>0.5</v>
      </c>
      <c r="G210" s="12">
        <f t="shared" si="20"/>
        <v>0.5</v>
      </c>
    </row>
    <row r="211" spans="3:16" ht="21" x14ac:dyDescent="0.25">
      <c r="C211" s="37"/>
      <c r="D211" s="36"/>
      <c r="E211" s="36"/>
      <c r="F211" s="36"/>
      <c r="G211" s="36"/>
    </row>
    <row r="212" spans="3:16" ht="23.25" x14ac:dyDescent="0.25">
      <c r="C212" s="71" t="s">
        <v>45</v>
      </c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</row>
    <row r="214" spans="3:16" ht="23.25" x14ac:dyDescent="0.25">
      <c r="C214" s="73" t="s">
        <v>80</v>
      </c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</row>
    <row r="215" spans="3:16" ht="57" customHeight="1" x14ac:dyDescent="0.25"/>
    <row r="216" spans="3:16" ht="30" customHeight="1" x14ac:dyDescent="0.25">
      <c r="C216" s="24" t="s">
        <v>9</v>
      </c>
      <c r="D216" s="8" t="s">
        <v>15</v>
      </c>
      <c r="E216" s="8" t="s">
        <v>16</v>
      </c>
      <c r="F216" s="8" t="s">
        <v>17</v>
      </c>
    </row>
    <row r="217" spans="3:16" ht="21" x14ac:dyDescent="0.25">
      <c r="C217" s="15" t="s">
        <v>7</v>
      </c>
      <c r="D217" s="10">
        <v>2</v>
      </c>
      <c r="E217" s="10">
        <v>1</v>
      </c>
      <c r="F217" s="10">
        <v>0</v>
      </c>
      <c r="G217" s="29"/>
    </row>
    <row r="218" spans="3:16" ht="21" x14ac:dyDescent="0.25">
      <c r="C218" s="15" t="s">
        <v>6</v>
      </c>
      <c r="D218" s="10">
        <v>3</v>
      </c>
      <c r="E218" s="10">
        <v>1</v>
      </c>
      <c r="F218" s="10">
        <v>2</v>
      </c>
    </row>
    <row r="219" spans="3:16" ht="21" x14ac:dyDescent="0.25">
      <c r="C219" s="15" t="s">
        <v>11</v>
      </c>
      <c r="D219" s="10">
        <f>SUM(D217:D218)</f>
        <v>5</v>
      </c>
      <c r="E219" s="10">
        <f t="shared" ref="E219:F219" si="21">SUM(E217:E218)</f>
        <v>2</v>
      </c>
      <c r="F219" s="10">
        <f t="shared" si="21"/>
        <v>2</v>
      </c>
    </row>
    <row r="220" spans="3:16" ht="17.25" customHeight="1" x14ac:dyDescent="0.25"/>
    <row r="221" spans="3:16" ht="23.25" x14ac:dyDescent="0.25">
      <c r="C221" s="24" t="s">
        <v>10</v>
      </c>
      <c r="D221" s="8" t="s">
        <v>15</v>
      </c>
      <c r="E221" s="8" t="s">
        <v>16</v>
      </c>
      <c r="F221" s="8" t="s">
        <v>17</v>
      </c>
    </row>
    <row r="222" spans="3:16" ht="21" x14ac:dyDescent="0.25">
      <c r="C222" s="15" t="s">
        <v>7</v>
      </c>
      <c r="D222" s="12">
        <f>D217/$D$219</f>
        <v>0.4</v>
      </c>
      <c r="E222" s="12">
        <f>E217/$E$219</f>
        <v>0.5</v>
      </c>
      <c r="F222" s="12">
        <f>F217/$F$219</f>
        <v>0</v>
      </c>
    </row>
    <row r="223" spans="3:16" ht="21" x14ac:dyDescent="0.25">
      <c r="C223" s="15" t="s">
        <v>6</v>
      </c>
      <c r="D223" s="12">
        <f>D218/$D$219</f>
        <v>0.6</v>
      </c>
      <c r="E223" s="12">
        <f>E218/$E$219</f>
        <v>0.5</v>
      </c>
      <c r="F223" s="12">
        <f>F218/$F$219</f>
        <v>1</v>
      </c>
    </row>
    <row r="224" spans="3:16" ht="88.5" customHeight="1" x14ac:dyDescent="0.25"/>
    <row r="225" spans="3:16" ht="23.25" x14ac:dyDescent="0.25">
      <c r="C225" s="71" t="s">
        <v>46</v>
      </c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</row>
    <row r="227" spans="3:16" ht="23.25" x14ac:dyDescent="0.25">
      <c r="C227" s="73" t="s">
        <v>47</v>
      </c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</row>
    <row r="228" spans="3:16" ht="21.75" customHeight="1" x14ac:dyDescent="0.25"/>
    <row r="229" spans="3:16" ht="21.75" customHeight="1" x14ac:dyDescent="0.25">
      <c r="C229" s="8" t="s">
        <v>9</v>
      </c>
      <c r="D229" s="8" t="s">
        <v>15</v>
      </c>
      <c r="E229" s="8" t="s">
        <v>16</v>
      </c>
      <c r="F229" s="8" t="s">
        <v>17</v>
      </c>
      <c r="G229" s="8" t="s">
        <v>11</v>
      </c>
    </row>
    <row r="230" spans="3:16" ht="21.75" customHeight="1" x14ac:dyDescent="0.25">
      <c r="C230" s="9" t="s">
        <v>81</v>
      </c>
      <c r="D230" s="10">
        <v>0</v>
      </c>
      <c r="E230" s="10">
        <v>0</v>
      </c>
      <c r="F230" s="10">
        <v>0</v>
      </c>
      <c r="G230" s="10">
        <f>SUM(D230:F230)</f>
        <v>0</v>
      </c>
    </row>
    <row r="231" spans="3:16" ht="21.75" customHeight="1" x14ac:dyDescent="0.25">
      <c r="C231" s="9" t="s">
        <v>48</v>
      </c>
      <c r="D231" s="10">
        <v>4</v>
      </c>
      <c r="E231" s="10">
        <v>1</v>
      </c>
      <c r="F231" s="10">
        <v>0</v>
      </c>
      <c r="G231" s="10">
        <f t="shared" ref="G231:G234" si="22">SUM(D231:F231)</f>
        <v>5</v>
      </c>
    </row>
    <row r="232" spans="3:16" ht="21.75" customHeight="1" x14ac:dyDescent="0.25">
      <c r="C232" s="9" t="s">
        <v>49</v>
      </c>
      <c r="D232" s="10">
        <v>0</v>
      </c>
      <c r="E232" s="10">
        <v>0</v>
      </c>
      <c r="F232" s="10">
        <v>0</v>
      </c>
      <c r="G232" s="10">
        <f>SUM(D232:F232)</f>
        <v>0</v>
      </c>
    </row>
    <row r="233" spans="3:16" ht="21.75" customHeight="1" x14ac:dyDescent="0.25">
      <c r="C233" s="9" t="s">
        <v>50</v>
      </c>
      <c r="D233" s="10">
        <v>1</v>
      </c>
      <c r="E233" s="10">
        <v>1</v>
      </c>
      <c r="F233" s="10">
        <v>2</v>
      </c>
      <c r="G233" s="10">
        <f t="shared" si="22"/>
        <v>4</v>
      </c>
    </row>
    <row r="234" spans="3:16" ht="21" x14ac:dyDescent="0.25">
      <c r="C234" s="9" t="s">
        <v>11</v>
      </c>
      <c r="D234" s="10">
        <f>SUM(D230:D233)</f>
        <v>5</v>
      </c>
      <c r="E234" s="10">
        <f t="shared" ref="E234:F234" si="23">SUM(E230:E233)</f>
        <v>2</v>
      </c>
      <c r="F234" s="10">
        <f t="shared" si="23"/>
        <v>2</v>
      </c>
      <c r="G234" s="10">
        <f t="shared" si="22"/>
        <v>9</v>
      </c>
    </row>
    <row r="235" spans="3:16" ht="21" x14ac:dyDescent="0.25">
      <c r="C235" s="37"/>
      <c r="D235" s="38"/>
      <c r="E235" s="38"/>
      <c r="F235" s="38"/>
      <c r="G235" s="38"/>
    </row>
    <row r="236" spans="3:16" ht="21.75" customHeight="1" x14ac:dyDescent="0.25"/>
    <row r="237" spans="3:16" ht="23.25" x14ac:dyDescent="0.25">
      <c r="C237" s="8" t="s">
        <v>10</v>
      </c>
      <c r="D237" s="8" t="s">
        <v>15</v>
      </c>
      <c r="E237" s="8" t="s">
        <v>16</v>
      </c>
      <c r="F237" s="8" t="s">
        <v>17</v>
      </c>
      <c r="G237" s="8" t="s">
        <v>11</v>
      </c>
    </row>
    <row r="238" spans="3:16" ht="21" x14ac:dyDescent="0.25">
      <c r="C238" s="9" t="s">
        <v>81</v>
      </c>
      <c r="D238" s="12">
        <f>D230/$D$234</f>
        <v>0</v>
      </c>
      <c r="E238" s="12">
        <f>E230/$E$234</f>
        <v>0</v>
      </c>
      <c r="F238" s="12">
        <f>F230/$F$234</f>
        <v>0</v>
      </c>
      <c r="G238" s="12">
        <f>G230/$G$234</f>
        <v>0</v>
      </c>
    </row>
    <row r="239" spans="3:16" ht="21" x14ac:dyDescent="0.25">
      <c r="C239" s="9" t="s">
        <v>48</v>
      </c>
      <c r="D239" s="12">
        <f t="shared" ref="D239:D241" si="24">D231/$D$234</f>
        <v>0.8</v>
      </c>
      <c r="E239" s="12">
        <f t="shared" ref="E239:E241" si="25">E231/$E$234</f>
        <v>0.5</v>
      </c>
      <c r="F239" s="12">
        <f t="shared" ref="F239:F241" si="26">F231/$F$234</f>
        <v>0</v>
      </c>
      <c r="G239" s="12">
        <f t="shared" ref="G239:G241" si="27">G231/$G$234</f>
        <v>0.55555555555555558</v>
      </c>
    </row>
    <row r="240" spans="3:16" ht="21" x14ac:dyDescent="0.25">
      <c r="C240" s="9" t="s">
        <v>49</v>
      </c>
      <c r="D240" s="12">
        <f t="shared" si="24"/>
        <v>0</v>
      </c>
      <c r="E240" s="12">
        <f t="shared" si="25"/>
        <v>0</v>
      </c>
      <c r="F240" s="12">
        <f t="shared" si="26"/>
        <v>0</v>
      </c>
      <c r="G240" s="12">
        <f t="shared" si="27"/>
        <v>0</v>
      </c>
    </row>
    <row r="241" spans="3:16" ht="21" x14ac:dyDescent="0.25">
      <c r="C241" s="9" t="s">
        <v>50</v>
      </c>
      <c r="D241" s="12">
        <f t="shared" si="24"/>
        <v>0.2</v>
      </c>
      <c r="E241" s="12">
        <f t="shared" si="25"/>
        <v>0.5</v>
      </c>
      <c r="F241" s="12">
        <f t="shared" si="26"/>
        <v>1</v>
      </c>
      <c r="G241" s="12">
        <f t="shared" si="27"/>
        <v>0.44444444444444442</v>
      </c>
    </row>
    <row r="242" spans="3:16" ht="37.5" customHeight="1" x14ac:dyDescent="0.25"/>
    <row r="243" spans="3:16" ht="32.25" hidden="1" customHeight="1" x14ac:dyDescent="0.25">
      <c r="C243" s="73" t="s">
        <v>51</v>
      </c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</row>
    <row r="245" spans="3:16" ht="3.75" customHeight="1" x14ac:dyDescent="0.25"/>
    <row r="246" spans="3:16" ht="23.25" x14ac:dyDescent="0.25">
      <c r="C246" s="71" t="s">
        <v>52</v>
      </c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</row>
    <row r="248" spans="3:16" ht="23.25" x14ac:dyDescent="0.25">
      <c r="C248" s="73" t="s">
        <v>53</v>
      </c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</row>
    <row r="250" spans="3:16" ht="23.25" x14ac:dyDescent="0.25">
      <c r="C250" s="8" t="s">
        <v>9</v>
      </c>
      <c r="D250" s="8" t="s">
        <v>14</v>
      </c>
      <c r="E250" s="8" t="s">
        <v>15</v>
      </c>
      <c r="F250" s="8" t="s">
        <v>16</v>
      </c>
      <c r="G250" s="8" t="s">
        <v>17</v>
      </c>
      <c r="H250" s="8" t="s">
        <v>11</v>
      </c>
    </row>
    <row r="251" spans="3:16" ht="21" x14ac:dyDescent="0.25">
      <c r="C251" s="15" t="s">
        <v>7</v>
      </c>
      <c r="D251" s="10">
        <v>80</v>
      </c>
      <c r="E251" s="10">
        <v>4</v>
      </c>
      <c r="F251" s="10">
        <v>2</v>
      </c>
      <c r="G251" s="10">
        <v>1</v>
      </c>
      <c r="H251" s="11">
        <f>SUM(D251:G251)</f>
        <v>87</v>
      </c>
    </row>
    <row r="252" spans="3:16" ht="21" x14ac:dyDescent="0.25">
      <c r="C252" s="15" t="s">
        <v>6</v>
      </c>
      <c r="D252" s="10">
        <v>10</v>
      </c>
      <c r="E252" s="10">
        <v>0</v>
      </c>
      <c r="F252" s="10">
        <v>0</v>
      </c>
      <c r="G252" s="10">
        <v>1</v>
      </c>
      <c r="H252" s="11">
        <f t="shared" ref="H252:H254" si="28">SUM(D252:G252)</f>
        <v>11</v>
      </c>
    </row>
    <row r="253" spans="3:16" ht="42" x14ac:dyDescent="0.25">
      <c r="C253" s="15" t="s">
        <v>82</v>
      </c>
      <c r="D253" s="10">
        <v>3</v>
      </c>
      <c r="E253" s="10">
        <v>1</v>
      </c>
      <c r="F253" s="10">
        <v>0</v>
      </c>
      <c r="G253" s="10">
        <v>0</v>
      </c>
      <c r="H253" s="11">
        <f t="shared" si="28"/>
        <v>4</v>
      </c>
    </row>
    <row r="254" spans="3:16" ht="21.75" customHeight="1" x14ac:dyDescent="0.25">
      <c r="C254" s="15" t="s">
        <v>11</v>
      </c>
      <c r="D254" s="10">
        <f>SUM(D251:D253)</f>
        <v>93</v>
      </c>
      <c r="E254" s="10">
        <f t="shared" ref="E254:G254" si="29">SUM(E251:E253)</f>
        <v>5</v>
      </c>
      <c r="F254" s="10">
        <f t="shared" si="29"/>
        <v>2</v>
      </c>
      <c r="G254" s="10">
        <f t="shared" si="29"/>
        <v>2</v>
      </c>
      <c r="H254" s="11">
        <f t="shared" si="28"/>
        <v>102</v>
      </c>
    </row>
    <row r="256" spans="3:16" ht="23.25" x14ac:dyDescent="0.25">
      <c r="C256" s="8" t="s">
        <v>10</v>
      </c>
      <c r="D256" s="8" t="s">
        <v>14</v>
      </c>
      <c r="E256" s="8" t="s">
        <v>15</v>
      </c>
      <c r="F256" s="8" t="s">
        <v>16</v>
      </c>
      <c r="G256" s="8" t="s">
        <v>17</v>
      </c>
      <c r="H256" s="8" t="s">
        <v>11</v>
      </c>
    </row>
    <row r="257" spans="3:16" ht="21" x14ac:dyDescent="0.25">
      <c r="C257" s="15" t="s">
        <v>7</v>
      </c>
      <c r="D257" s="12">
        <f>D251/$D$254</f>
        <v>0.86021505376344087</v>
      </c>
      <c r="E257" s="12">
        <f>E251/$E$254</f>
        <v>0.8</v>
      </c>
      <c r="F257" s="12">
        <f>F251/$F$254</f>
        <v>1</v>
      </c>
      <c r="G257" s="12">
        <f>G251/$G$254</f>
        <v>0.5</v>
      </c>
      <c r="H257" s="13">
        <f>H251/$H$254</f>
        <v>0.8529411764705882</v>
      </c>
    </row>
    <row r="258" spans="3:16" ht="21" x14ac:dyDescent="0.25">
      <c r="C258" s="15" t="s">
        <v>6</v>
      </c>
      <c r="D258" s="12">
        <f t="shared" ref="D258:D259" si="30">D252/$D$254</f>
        <v>0.10752688172043011</v>
      </c>
      <c r="E258" s="12">
        <f t="shared" ref="E258:E259" si="31">E252/$E$254</f>
        <v>0</v>
      </c>
      <c r="F258" s="12">
        <f t="shared" ref="F258:F259" si="32">F252/$F$254</f>
        <v>0</v>
      </c>
      <c r="G258" s="12">
        <f t="shared" ref="G258:G259" si="33">G252/$G$254</f>
        <v>0.5</v>
      </c>
      <c r="H258" s="13">
        <f t="shared" ref="H258:H259" si="34">H252/$H$254</f>
        <v>0.10784313725490197</v>
      </c>
    </row>
    <row r="259" spans="3:16" ht="42" x14ac:dyDescent="0.25">
      <c r="C259" s="15" t="s">
        <v>82</v>
      </c>
      <c r="D259" s="12">
        <f t="shared" si="30"/>
        <v>3.2258064516129031E-2</v>
      </c>
      <c r="E259" s="12">
        <f t="shared" si="31"/>
        <v>0.2</v>
      </c>
      <c r="F259" s="12">
        <f t="shared" si="32"/>
        <v>0</v>
      </c>
      <c r="G259" s="12">
        <f t="shared" si="33"/>
        <v>0</v>
      </c>
      <c r="H259" s="13">
        <f t="shared" si="34"/>
        <v>3.9215686274509803E-2</v>
      </c>
    </row>
    <row r="264" spans="3:16" ht="23.25" x14ac:dyDescent="0.25">
      <c r="C264" s="71" t="s">
        <v>54</v>
      </c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</row>
    <row r="266" spans="3:16" ht="42" customHeight="1" x14ac:dyDescent="0.25">
      <c r="C266" s="72" t="s">
        <v>55</v>
      </c>
      <c r="D266" s="72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</row>
    <row r="268" spans="3:16" ht="23.25" x14ac:dyDescent="0.25">
      <c r="C268" s="8" t="s">
        <v>9</v>
      </c>
      <c r="D268" s="8" t="s">
        <v>14</v>
      </c>
      <c r="E268" s="8" t="s">
        <v>15</v>
      </c>
      <c r="F268" s="8" t="s">
        <v>16</v>
      </c>
      <c r="G268" s="8" t="s">
        <v>17</v>
      </c>
      <c r="H268" s="8" t="s">
        <v>11</v>
      </c>
    </row>
    <row r="269" spans="3:16" ht="21" x14ac:dyDescent="0.25">
      <c r="C269" s="15">
        <v>1</v>
      </c>
      <c r="D269" s="10">
        <v>1</v>
      </c>
      <c r="E269" s="10">
        <v>0</v>
      </c>
      <c r="F269" s="10">
        <v>0</v>
      </c>
      <c r="G269" s="10">
        <v>0</v>
      </c>
      <c r="H269" s="10">
        <f>SUM(D269:G269)</f>
        <v>1</v>
      </c>
    </row>
    <row r="270" spans="3:16" ht="21" x14ac:dyDescent="0.25">
      <c r="C270" s="15">
        <v>2</v>
      </c>
      <c r="D270" s="10">
        <v>1</v>
      </c>
      <c r="E270" s="10">
        <v>0</v>
      </c>
      <c r="F270" s="10">
        <v>0</v>
      </c>
      <c r="G270" s="10">
        <v>0</v>
      </c>
      <c r="H270" s="10">
        <f t="shared" ref="H270:H273" si="35">SUM(D270:G270)</f>
        <v>1</v>
      </c>
    </row>
    <row r="271" spans="3:16" ht="21" x14ac:dyDescent="0.25">
      <c r="C271" s="15">
        <v>3</v>
      </c>
      <c r="D271" s="10">
        <v>2</v>
      </c>
      <c r="E271" s="10">
        <v>1</v>
      </c>
      <c r="F271" s="10">
        <v>0</v>
      </c>
      <c r="G271" s="10">
        <v>0</v>
      </c>
      <c r="H271" s="10">
        <f t="shared" si="35"/>
        <v>3</v>
      </c>
    </row>
    <row r="272" spans="3:16" ht="21" x14ac:dyDescent="0.25">
      <c r="C272" s="15">
        <v>4</v>
      </c>
      <c r="D272" s="10">
        <v>44</v>
      </c>
      <c r="E272" s="10">
        <v>3</v>
      </c>
      <c r="F272" s="10">
        <v>1</v>
      </c>
      <c r="G272" s="10">
        <v>2</v>
      </c>
      <c r="H272" s="10">
        <f t="shared" si="35"/>
        <v>50</v>
      </c>
    </row>
    <row r="273" spans="3:16" ht="21" x14ac:dyDescent="0.25">
      <c r="C273" s="15">
        <v>5</v>
      </c>
      <c r="D273" s="10">
        <v>45</v>
      </c>
      <c r="E273" s="10">
        <v>1</v>
      </c>
      <c r="F273" s="10">
        <v>1</v>
      </c>
      <c r="G273" s="10">
        <v>0</v>
      </c>
      <c r="H273" s="10">
        <f t="shared" si="35"/>
        <v>47</v>
      </c>
    </row>
    <row r="274" spans="3:16" ht="21" x14ac:dyDescent="0.25">
      <c r="C274" s="15" t="s">
        <v>11</v>
      </c>
      <c r="D274" s="10">
        <f>SUM(D269:D273)</f>
        <v>93</v>
      </c>
      <c r="E274" s="10">
        <f t="shared" ref="E274:H274" si="36">SUM(E269:E273)</f>
        <v>5</v>
      </c>
      <c r="F274" s="10">
        <f t="shared" si="36"/>
        <v>2</v>
      </c>
      <c r="G274" s="10">
        <f t="shared" si="36"/>
        <v>2</v>
      </c>
      <c r="H274" s="10">
        <f t="shared" si="36"/>
        <v>102</v>
      </c>
    </row>
    <row r="276" spans="3:16" ht="23.25" x14ac:dyDescent="0.25">
      <c r="C276" s="31" t="s">
        <v>10</v>
      </c>
      <c r="D276" s="8" t="s">
        <v>14</v>
      </c>
      <c r="E276" s="8" t="s">
        <v>15</v>
      </c>
      <c r="F276" s="8" t="s">
        <v>16</v>
      </c>
      <c r="G276" s="8" t="s">
        <v>17</v>
      </c>
      <c r="H276" s="8" t="s">
        <v>11</v>
      </c>
    </row>
    <row r="277" spans="3:16" ht="21" x14ac:dyDescent="0.25">
      <c r="C277" s="15">
        <v>1</v>
      </c>
      <c r="D277" s="12">
        <f>D269/$D$274</f>
        <v>1.0752688172043012E-2</v>
      </c>
      <c r="E277" s="12">
        <f>E269/$E$274</f>
        <v>0</v>
      </c>
      <c r="F277" s="12">
        <f>F269/$F$274</f>
        <v>0</v>
      </c>
      <c r="G277" s="12">
        <f>G269/$G$274</f>
        <v>0</v>
      </c>
      <c r="H277" s="12">
        <f>H269/$H$274</f>
        <v>9.8039215686274508E-3</v>
      </c>
    </row>
    <row r="278" spans="3:16" ht="21" x14ac:dyDescent="0.25">
      <c r="C278" s="15">
        <v>2</v>
      </c>
      <c r="D278" s="12">
        <f t="shared" ref="D278:D281" si="37">D270/$D$274</f>
        <v>1.0752688172043012E-2</v>
      </c>
      <c r="E278" s="12">
        <f t="shared" ref="E278:E281" si="38">E270/$E$274</f>
        <v>0</v>
      </c>
      <c r="F278" s="12">
        <f t="shared" ref="F278:F281" si="39">F270/$F$274</f>
        <v>0</v>
      </c>
      <c r="G278" s="12">
        <f t="shared" ref="G278:G281" si="40">G270/$G$274</f>
        <v>0</v>
      </c>
      <c r="H278" s="12">
        <f t="shared" ref="H278:H281" si="41">H270/$H$274</f>
        <v>9.8039215686274508E-3</v>
      </c>
    </row>
    <row r="279" spans="3:16" ht="21" x14ac:dyDescent="0.25">
      <c r="C279" s="15">
        <v>3</v>
      </c>
      <c r="D279" s="12">
        <f t="shared" si="37"/>
        <v>2.1505376344086023E-2</v>
      </c>
      <c r="E279" s="12">
        <f t="shared" si="38"/>
        <v>0.2</v>
      </c>
      <c r="F279" s="12">
        <f t="shared" si="39"/>
        <v>0</v>
      </c>
      <c r="G279" s="12">
        <f t="shared" si="40"/>
        <v>0</v>
      </c>
      <c r="H279" s="12">
        <f t="shared" si="41"/>
        <v>2.9411764705882353E-2</v>
      </c>
    </row>
    <row r="280" spans="3:16" ht="21" x14ac:dyDescent="0.25">
      <c r="C280" s="15">
        <v>4</v>
      </c>
      <c r="D280" s="12">
        <f t="shared" si="37"/>
        <v>0.4731182795698925</v>
      </c>
      <c r="E280" s="12">
        <f t="shared" si="38"/>
        <v>0.6</v>
      </c>
      <c r="F280" s="12">
        <f t="shared" si="39"/>
        <v>0.5</v>
      </c>
      <c r="G280" s="12">
        <f t="shared" si="40"/>
        <v>1</v>
      </c>
      <c r="H280" s="12">
        <f t="shared" si="41"/>
        <v>0.49019607843137253</v>
      </c>
    </row>
    <row r="281" spans="3:16" ht="21" x14ac:dyDescent="0.25">
      <c r="C281" s="15">
        <v>5</v>
      </c>
      <c r="D281" s="12">
        <f t="shared" si="37"/>
        <v>0.4838709677419355</v>
      </c>
      <c r="E281" s="12">
        <f t="shared" si="38"/>
        <v>0.2</v>
      </c>
      <c r="F281" s="12">
        <f t="shared" si="39"/>
        <v>0.5</v>
      </c>
      <c r="G281" s="12">
        <f t="shared" si="40"/>
        <v>0</v>
      </c>
      <c r="H281" s="12">
        <f t="shared" si="41"/>
        <v>0.46078431372549017</v>
      </c>
    </row>
    <row r="285" spans="3:16" s="30" customFormat="1" ht="45.75" customHeight="1" x14ac:dyDescent="0.35">
      <c r="C285" s="72" t="s">
        <v>83</v>
      </c>
      <c r="D285" s="72"/>
      <c r="E285" s="72"/>
      <c r="F285" s="72"/>
      <c r="G285" s="72"/>
      <c r="H285" s="72"/>
      <c r="I285" s="72"/>
      <c r="J285" s="72"/>
      <c r="K285" s="72"/>
      <c r="L285" s="72"/>
      <c r="M285" s="72"/>
      <c r="N285" s="72"/>
      <c r="O285" s="72"/>
      <c r="P285" s="72"/>
    </row>
    <row r="287" spans="3:16" ht="46.5" x14ac:dyDescent="0.25">
      <c r="C287" s="32" t="s">
        <v>57</v>
      </c>
      <c r="D287" s="8" t="s">
        <v>14</v>
      </c>
      <c r="E287" s="8" t="s">
        <v>58</v>
      </c>
    </row>
    <row r="288" spans="3:16" ht="21" x14ac:dyDescent="0.25">
      <c r="C288" s="9" t="s">
        <v>8</v>
      </c>
      <c r="D288" s="10">
        <v>66</v>
      </c>
      <c r="E288" s="12">
        <f>D288/$D$291</f>
        <v>0.70967741935483875</v>
      </c>
    </row>
    <row r="289" spans="3:5" ht="21" x14ac:dyDescent="0.25">
      <c r="C289" s="9" t="s">
        <v>59</v>
      </c>
      <c r="D289" s="10">
        <v>25</v>
      </c>
      <c r="E289" s="12">
        <f t="shared" ref="E289:E290" si="42">D289/$D$291</f>
        <v>0.26881720430107525</v>
      </c>
    </row>
    <row r="290" spans="3:5" ht="21" x14ac:dyDescent="0.25">
      <c r="C290" s="9" t="s">
        <v>56</v>
      </c>
      <c r="D290" s="10">
        <v>2</v>
      </c>
      <c r="E290" s="12">
        <f t="shared" si="42"/>
        <v>2.1505376344086023E-2</v>
      </c>
    </row>
    <row r="291" spans="3:5" ht="21" x14ac:dyDescent="0.25">
      <c r="C291" s="9" t="s">
        <v>11</v>
      </c>
      <c r="D291" s="10">
        <f>SUM(D288:D290)</f>
        <v>93</v>
      </c>
    </row>
    <row r="292" spans="3:5" ht="21" x14ac:dyDescent="0.25">
      <c r="C292" s="41"/>
      <c r="D292" s="42"/>
      <c r="E292" s="43"/>
    </row>
    <row r="293" spans="3:5" ht="21" x14ac:dyDescent="0.25">
      <c r="C293" s="41"/>
      <c r="D293" s="42"/>
      <c r="E293" s="43"/>
    </row>
    <row r="294" spans="3:5" ht="33" customHeight="1" x14ac:dyDescent="0.25"/>
  </sheetData>
  <mergeCells count="31">
    <mergeCell ref="C266:P266"/>
    <mergeCell ref="C285:P285"/>
    <mergeCell ref="C243:P243"/>
    <mergeCell ref="C264:P264"/>
    <mergeCell ref="C246:P246"/>
    <mergeCell ref="C248:P248"/>
    <mergeCell ref="C193:P193"/>
    <mergeCell ref="C212:P212"/>
    <mergeCell ref="C214:P214"/>
    <mergeCell ref="C225:P225"/>
    <mergeCell ref="C227:P227"/>
    <mergeCell ref="C142:P142"/>
    <mergeCell ref="C144:P144"/>
    <mergeCell ref="C161:P161"/>
    <mergeCell ref="C165:P165"/>
    <mergeCell ref="C178:P178"/>
    <mergeCell ref="C120:I120"/>
    <mergeCell ref="C121:I121"/>
    <mergeCell ref="C122:I122"/>
    <mergeCell ref="C123:I123"/>
    <mergeCell ref="C124:I124"/>
    <mergeCell ref="C96:P96"/>
    <mergeCell ref="C115:P115"/>
    <mergeCell ref="C117:I117"/>
    <mergeCell ref="C118:I118"/>
    <mergeCell ref="C119:I119"/>
    <mergeCell ref="C94:P94"/>
    <mergeCell ref="C56:P56"/>
    <mergeCell ref="C58:P58"/>
    <mergeCell ref="C69:P69"/>
    <mergeCell ref="C82:P82"/>
  </mergeCells>
  <phoneticPr fontId="25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7"/>
  <sheetViews>
    <sheetView tabSelected="1" workbookViewId="0">
      <selection activeCell="J6" sqref="J6"/>
    </sheetView>
  </sheetViews>
  <sheetFormatPr baseColWidth="10" defaultRowHeight="15" x14ac:dyDescent="0.25"/>
  <cols>
    <col min="1" max="2" width="11.42578125" style="1"/>
    <col min="3" max="3" width="13.140625" style="1" customWidth="1"/>
    <col min="4" max="16384" width="11.42578125" style="1"/>
  </cols>
  <sheetData>
    <row r="1" spans="1:10" x14ac:dyDescent="0.25">
      <c r="A1" s="78"/>
      <c r="B1" s="78"/>
      <c r="C1" s="78"/>
      <c r="D1" s="78"/>
      <c r="E1" s="78"/>
      <c r="F1" s="78"/>
      <c r="G1" s="78"/>
      <c r="H1" s="78"/>
      <c r="I1" s="78"/>
    </row>
    <row r="2" spans="1:10" x14ac:dyDescent="0.25">
      <c r="A2" s="78"/>
      <c r="B2" s="78"/>
      <c r="C2" s="78"/>
      <c r="D2" s="78"/>
      <c r="E2" s="78"/>
      <c r="F2" s="78"/>
      <c r="G2" s="78"/>
      <c r="H2" s="78"/>
      <c r="I2" s="78"/>
    </row>
    <row r="3" spans="1:10" x14ac:dyDescent="0.25">
      <c r="A3" s="78"/>
      <c r="B3" s="78"/>
      <c r="C3" s="78"/>
      <c r="D3" s="78"/>
      <c r="E3" s="78"/>
      <c r="F3" s="78"/>
      <c r="G3" s="78"/>
      <c r="H3" s="78"/>
      <c r="I3" s="78"/>
    </row>
    <row r="4" spans="1:10" x14ac:dyDescent="0.25">
      <c r="A4" s="78"/>
      <c r="B4" s="78"/>
      <c r="C4" s="78"/>
      <c r="D4" s="78"/>
      <c r="E4" s="78"/>
      <c r="F4" s="78"/>
      <c r="G4" s="78"/>
      <c r="H4" s="78"/>
      <c r="I4" s="78"/>
    </row>
    <row r="5" spans="1:10" x14ac:dyDescent="0.25">
      <c r="A5" s="78"/>
      <c r="B5" s="78"/>
      <c r="C5" s="78"/>
      <c r="D5" s="78"/>
      <c r="E5" s="78"/>
      <c r="F5" s="78"/>
      <c r="G5" s="78"/>
      <c r="H5" s="78"/>
      <c r="I5" s="78"/>
    </row>
    <row r="6" spans="1:10" x14ac:dyDescent="0.25">
      <c r="A6" s="78"/>
      <c r="B6" s="78"/>
      <c r="C6" s="78"/>
      <c r="D6" s="78"/>
      <c r="E6" s="78"/>
      <c r="F6" s="78"/>
      <c r="G6" s="78"/>
      <c r="H6" s="78"/>
      <c r="I6" s="78"/>
    </row>
    <row r="7" spans="1:10" x14ac:dyDescent="0.25">
      <c r="A7" s="78"/>
      <c r="B7" s="78"/>
      <c r="C7" s="78"/>
      <c r="D7" s="78"/>
      <c r="E7" s="78"/>
      <c r="F7" s="78"/>
      <c r="G7" s="78"/>
      <c r="H7" s="78"/>
      <c r="I7" s="78"/>
    </row>
    <row r="8" spans="1:10" x14ac:dyDescent="0.25">
      <c r="A8" s="78"/>
      <c r="B8" s="78"/>
      <c r="C8" s="78"/>
      <c r="D8" s="78"/>
      <c r="E8" s="78"/>
      <c r="F8" s="78"/>
      <c r="G8" s="78"/>
      <c r="H8" s="78"/>
      <c r="I8" s="78"/>
    </row>
    <row r="9" spans="1:10" ht="36" x14ac:dyDescent="0.25">
      <c r="A9" s="78"/>
      <c r="B9" s="78"/>
      <c r="C9" s="78"/>
      <c r="D9" s="78"/>
      <c r="E9" s="78"/>
      <c r="F9" s="78"/>
      <c r="G9" s="78"/>
      <c r="H9" s="78"/>
      <c r="I9" s="78"/>
      <c r="J9" s="79"/>
    </row>
    <row r="10" spans="1:10" ht="23.25" x14ac:dyDescent="0.25">
      <c r="A10" s="78"/>
      <c r="B10" s="78"/>
      <c r="C10" s="78"/>
      <c r="D10" s="78"/>
      <c r="E10" s="78"/>
      <c r="F10" s="78"/>
      <c r="G10" s="78"/>
      <c r="H10" s="78"/>
      <c r="I10" s="78"/>
      <c r="J10" s="80"/>
    </row>
    <row r="11" spans="1:10" ht="23.25" x14ac:dyDescent="0.25">
      <c r="A11" s="78"/>
      <c r="B11" s="78"/>
      <c r="C11" s="78"/>
      <c r="D11" s="78"/>
      <c r="E11" s="78"/>
      <c r="F11" s="78"/>
      <c r="G11" s="78"/>
      <c r="H11" s="78"/>
      <c r="I11" s="78"/>
      <c r="J11" s="80"/>
    </row>
    <row r="12" spans="1:10" x14ac:dyDescent="0.25">
      <c r="A12" s="78"/>
      <c r="B12" s="78"/>
      <c r="C12" s="78"/>
      <c r="D12" s="78"/>
      <c r="E12" s="78"/>
      <c r="F12" s="78"/>
      <c r="G12" s="78"/>
      <c r="H12" s="78"/>
      <c r="I12" s="78"/>
    </row>
    <row r="13" spans="1:10" x14ac:dyDescent="0.25">
      <c r="A13" s="78"/>
      <c r="B13" s="78"/>
      <c r="C13" s="78"/>
      <c r="D13" s="78"/>
      <c r="E13" s="78"/>
      <c r="F13" s="78"/>
      <c r="G13" s="78"/>
      <c r="H13" s="78"/>
      <c r="I13" s="78"/>
    </row>
    <row r="14" spans="1:10" x14ac:dyDescent="0.25">
      <c r="A14" s="78"/>
      <c r="B14" s="78"/>
      <c r="C14" s="78"/>
      <c r="D14" s="78"/>
      <c r="E14" s="78"/>
      <c r="F14" s="78"/>
      <c r="G14" s="78"/>
      <c r="H14" s="78"/>
      <c r="I14" s="78"/>
    </row>
    <row r="35" spans="2:19" ht="18.75" x14ac:dyDescent="0.3">
      <c r="B35" s="33" t="s">
        <v>288</v>
      </c>
    </row>
    <row r="36" spans="2:19" ht="18.75" x14ac:dyDescent="0.3">
      <c r="B36" s="33" t="s">
        <v>287</v>
      </c>
    </row>
    <row r="38" spans="2:19" ht="39" customHeight="1" x14ac:dyDescent="0.25">
      <c r="B38" s="6"/>
      <c r="C38" s="71" t="s">
        <v>12</v>
      </c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R38" s="34"/>
      <c r="S38" s="7"/>
    </row>
    <row r="39" spans="2:19" ht="19.5" customHeight="1" x14ac:dyDescent="0.25">
      <c r="B39" s="6"/>
      <c r="C39" s="6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34"/>
      <c r="S39" s="7"/>
    </row>
    <row r="40" spans="2:19" ht="23.25" x14ac:dyDescent="0.25">
      <c r="B40" s="6"/>
      <c r="C40" s="81" t="s">
        <v>20</v>
      </c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R40" s="34"/>
      <c r="S40" s="7"/>
    </row>
    <row r="43" spans="2:19" x14ac:dyDescent="0.25">
      <c r="C43" s="82" t="s">
        <v>269</v>
      </c>
      <c r="D43" s="82" t="s">
        <v>9</v>
      </c>
      <c r="E43" s="82" t="s">
        <v>10</v>
      </c>
    </row>
    <row r="44" spans="2:19" ht="30" x14ac:dyDescent="0.25">
      <c r="C44" s="83" t="s">
        <v>22</v>
      </c>
      <c r="D44" s="84">
        <v>9</v>
      </c>
      <c r="E44" s="85">
        <v>0.08</v>
      </c>
    </row>
    <row r="45" spans="2:19" x14ac:dyDescent="0.25">
      <c r="C45" s="83" t="s">
        <v>23</v>
      </c>
      <c r="D45" s="84">
        <v>1</v>
      </c>
      <c r="E45" s="85">
        <v>0.01</v>
      </c>
    </row>
    <row r="46" spans="2:19" x14ac:dyDescent="0.25">
      <c r="C46" s="86" t="s">
        <v>270</v>
      </c>
      <c r="D46" s="84">
        <v>108</v>
      </c>
      <c r="E46" s="85">
        <v>0.91</v>
      </c>
    </row>
    <row r="47" spans="2:19" x14ac:dyDescent="0.25">
      <c r="C47" s="86" t="s">
        <v>266</v>
      </c>
      <c r="D47" s="86">
        <f>SUM(D44:D46)</f>
        <v>118</v>
      </c>
      <c r="E47" s="85">
        <f>E44+E46+E45</f>
        <v>1</v>
      </c>
    </row>
    <row r="57" spans="3:19" ht="23.25" x14ac:dyDescent="0.25">
      <c r="C57" s="81" t="s">
        <v>24</v>
      </c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R57" s="34"/>
      <c r="S57" s="7"/>
    </row>
    <row r="59" spans="3:19" x14ac:dyDescent="0.25">
      <c r="C59" s="87" t="s">
        <v>271</v>
      </c>
      <c r="D59" s="88" t="s">
        <v>9</v>
      </c>
      <c r="E59" s="89" t="s">
        <v>10</v>
      </c>
    </row>
    <row r="60" spans="3:19" x14ac:dyDescent="0.25">
      <c r="C60" s="90">
        <v>0</v>
      </c>
      <c r="D60" s="84">
        <v>111</v>
      </c>
      <c r="E60" s="85">
        <v>0.94</v>
      </c>
    </row>
    <row r="61" spans="3:19" ht="14.25" customHeight="1" x14ac:dyDescent="0.25">
      <c r="C61" s="90">
        <v>1</v>
      </c>
      <c r="D61" s="84">
        <v>6</v>
      </c>
      <c r="E61" s="85">
        <v>0.05</v>
      </c>
    </row>
    <row r="62" spans="3:19" ht="14.25" customHeight="1" x14ac:dyDescent="0.25">
      <c r="C62" s="90">
        <v>2</v>
      </c>
      <c r="D62" s="84">
        <v>1</v>
      </c>
      <c r="E62" s="85">
        <v>0.01</v>
      </c>
    </row>
    <row r="63" spans="3:19" ht="14.25" customHeight="1" x14ac:dyDescent="0.25">
      <c r="C63" s="90" t="s">
        <v>272</v>
      </c>
      <c r="D63" s="84">
        <v>0</v>
      </c>
      <c r="E63" s="85">
        <v>0</v>
      </c>
    </row>
    <row r="64" spans="3:19" x14ac:dyDescent="0.25">
      <c r="C64" s="86" t="s">
        <v>266</v>
      </c>
      <c r="D64" s="86">
        <f>+D61+D60+D62+D63</f>
        <v>118</v>
      </c>
      <c r="E64" s="91">
        <f>G60+E61+E60+E62+E63</f>
        <v>1</v>
      </c>
    </row>
    <row r="74" spans="3:19" ht="34.5" customHeight="1" x14ac:dyDescent="0.25">
      <c r="C74" s="71" t="s">
        <v>273</v>
      </c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R74" s="34"/>
      <c r="S74" s="7"/>
    </row>
    <row r="76" spans="3:19" ht="57.75" customHeight="1" x14ac:dyDescent="0.25">
      <c r="C76" s="92" t="s">
        <v>69</v>
      </c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R76" s="34"/>
      <c r="S76" s="7"/>
    </row>
    <row r="78" spans="3:19" x14ac:dyDescent="0.25">
      <c r="C78" s="82" t="s">
        <v>70</v>
      </c>
      <c r="D78" s="82" t="s">
        <v>71</v>
      </c>
      <c r="E78" s="89" t="s">
        <v>10</v>
      </c>
    </row>
    <row r="79" spans="3:19" x14ac:dyDescent="0.25">
      <c r="C79" s="90">
        <v>1</v>
      </c>
      <c r="D79" s="93">
        <v>0</v>
      </c>
      <c r="E79" s="85">
        <v>0</v>
      </c>
    </row>
    <row r="80" spans="3:19" x14ac:dyDescent="0.25">
      <c r="C80" s="90">
        <v>2</v>
      </c>
      <c r="D80" s="93">
        <v>0</v>
      </c>
      <c r="E80" s="85">
        <v>0</v>
      </c>
    </row>
    <row r="81" spans="3:19" x14ac:dyDescent="0.25">
      <c r="C81" s="94">
        <v>3</v>
      </c>
      <c r="D81" s="93">
        <v>9</v>
      </c>
      <c r="E81" s="85">
        <v>0.08</v>
      </c>
    </row>
    <row r="82" spans="3:19" x14ac:dyDescent="0.25">
      <c r="C82" s="94">
        <v>4</v>
      </c>
      <c r="D82" s="93">
        <v>49</v>
      </c>
      <c r="E82" s="85">
        <v>0.41</v>
      </c>
    </row>
    <row r="83" spans="3:19" x14ac:dyDescent="0.25">
      <c r="C83" s="95">
        <v>5</v>
      </c>
      <c r="D83" s="93">
        <v>60</v>
      </c>
      <c r="E83" s="85">
        <v>0.51</v>
      </c>
    </row>
    <row r="84" spans="3:19" x14ac:dyDescent="0.25">
      <c r="C84" s="94" t="s">
        <v>11</v>
      </c>
      <c r="D84" s="94">
        <f>SUM(D79:D83)</f>
        <v>118</v>
      </c>
      <c r="E84" s="91">
        <f>G79+E81+E80+E79+E82+E83</f>
        <v>1</v>
      </c>
    </row>
    <row r="93" spans="3:19" ht="23.25" x14ac:dyDescent="0.25">
      <c r="C93" s="71" t="s">
        <v>36</v>
      </c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R93" s="34"/>
      <c r="S93" s="7"/>
    </row>
    <row r="95" spans="3:19" ht="22.5" customHeight="1" x14ac:dyDescent="0.25"/>
    <row r="96" spans="3:19" ht="23.25" x14ac:dyDescent="0.25">
      <c r="C96" s="81" t="s">
        <v>73</v>
      </c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</row>
    <row r="98" spans="3:5" x14ac:dyDescent="0.25">
      <c r="C98" s="87" t="s">
        <v>274</v>
      </c>
      <c r="D98" s="88" t="s">
        <v>9</v>
      </c>
      <c r="E98" s="89" t="s">
        <v>10</v>
      </c>
    </row>
    <row r="99" spans="3:5" x14ac:dyDescent="0.25">
      <c r="C99" s="90" t="s">
        <v>61</v>
      </c>
      <c r="D99" s="86">
        <v>95</v>
      </c>
      <c r="E99" s="85">
        <v>0.81</v>
      </c>
    </row>
    <row r="100" spans="3:5" x14ac:dyDescent="0.25">
      <c r="C100" s="90" t="s">
        <v>275</v>
      </c>
      <c r="D100" s="86">
        <v>23</v>
      </c>
      <c r="E100" s="85">
        <v>0.19</v>
      </c>
    </row>
    <row r="101" spans="3:5" x14ac:dyDescent="0.25">
      <c r="C101" s="86" t="s">
        <v>266</v>
      </c>
      <c r="D101" s="86">
        <f>+D100+D99</f>
        <v>118</v>
      </c>
      <c r="E101" s="91">
        <f>G99+E100+E99</f>
        <v>1</v>
      </c>
    </row>
    <row r="113" spans="3:16" ht="23.25" x14ac:dyDescent="0.25">
      <c r="C113" s="81" t="s">
        <v>74</v>
      </c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</row>
    <row r="115" spans="3:16" x14ac:dyDescent="0.25">
      <c r="C115" s="5" t="s">
        <v>276</v>
      </c>
      <c r="D115" s="82" t="s">
        <v>9</v>
      </c>
      <c r="E115" s="82" t="s">
        <v>10</v>
      </c>
    </row>
    <row r="116" spans="3:16" x14ac:dyDescent="0.25">
      <c r="C116" s="5" t="s">
        <v>39</v>
      </c>
      <c r="D116" s="84">
        <v>10</v>
      </c>
      <c r="E116" s="97">
        <v>0.09</v>
      </c>
    </row>
    <row r="117" spans="3:16" x14ac:dyDescent="0.25">
      <c r="C117" s="96" t="s">
        <v>277</v>
      </c>
      <c r="D117" s="84">
        <v>37</v>
      </c>
      <c r="E117" s="97">
        <v>0.31</v>
      </c>
    </row>
    <row r="118" spans="3:16" x14ac:dyDescent="0.25">
      <c r="C118" s="96" t="s">
        <v>38</v>
      </c>
      <c r="D118" s="84">
        <v>44</v>
      </c>
      <c r="E118" s="97">
        <v>0.37</v>
      </c>
    </row>
    <row r="119" spans="3:16" x14ac:dyDescent="0.25">
      <c r="C119" s="96" t="s">
        <v>121</v>
      </c>
      <c r="D119" s="84">
        <v>27</v>
      </c>
      <c r="E119" s="97">
        <v>0.23</v>
      </c>
      <c r="F119" s="97" t="s">
        <v>289</v>
      </c>
    </row>
    <row r="120" spans="3:16" x14ac:dyDescent="0.25">
      <c r="C120" s="96" t="s">
        <v>11</v>
      </c>
      <c r="D120" s="86">
        <f>SUM(D116:D119)</f>
        <v>118</v>
      </c>
      <c r="E120" s="91">
        <f>SUM(E116:E119)</f>
        <v>1</v>
      </c>
    </row>
    <row r="129" spans="3:16" ht="15.75" customHeight="1" x14ac:dyDescent="0.25"/>
    <row r="130" spans="3:16" ht="23.25" x14ac:dyDescent="0.25">
      <c r="C130" s="71" t="s">
        <v>45</v>
      </c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</row>
    <row r="132" spans="3:16" ht="23.25" x14ac:dyDescent="0.25">
      <c r="C132" s="98" t="s">
        <v>80</v>
      </c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</row>
    <row r="134" spans="3:16" x14ac:dyDescent="0.25">
      <c r="C134" s="87" t="s">
        <v>274</v>
      </c>
      <c r="D134" s="88" t="s">
        <v>9</v>
      </c>
      <c r="E134" s="89" t="s">
        <v>10</v>
      </c>
    </row>
    <row r="135" spans="3:16" x14ac:dyDescent="0.25">
      <c r="C135" s="90" t="s">
        <v>61</v>
      </c>
      <c r="D135" s="86">
        <v>26</v>
      </c>
      <c r="E135" s="85">
        <v>0.31</v>
      </c>
    </row>
    <row r="136" spans="3:16" x14ac:dyDescent="0.25">
      <c r="C136" s="90" t="s">
        <v>275</v>
      </c>
      <c r="D136" s="86">
        <v>92</v>
      </c>
      <c r="E136" s="85">
        <v>0.69</v>
      </c>
    </row>
    <row r="137" spans="3:16" x14ac:dyDescent="0.25">
      <c r="C137" s="86" t="s">
        <v>266</v>
      </c>
      <c r="D137" s="86">
        <f>+D136+D135</f>
        <v>118</v>
      </c>
      <c r="E137" s="91">
        <f>G135+E136+E135</f>
        <v>1</v>
      </c>
    </row>
    <row r="149" spans="3:16" ht="23.25" x14ac:dyDescent="0.25">
      <c r="C149" s="71" t="s">
        <v>46</v>
      </c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</row>
    <row r="151" spans="3:16" ht="23.25" x14ac:dyDescent="0.25">
      <c r="C151" s="98" t="s">
        <v>47</v>
      </c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</row>
    <row r="153" spans="3:16" x14ac:dyDescent="0.25">
      <c r="C153" s="5" t="s">
        <v>278</v>
      </c>
      <c r="D153" s="5" t="s">
        <v>9</v>
      </c>
      <c r="E153" s="82" t="s">
        <v>10</v>
      </c>
    </row>
    <row r="154" spans="3:16" ht="30" x14ac:dyDescent="0.25">
      <c r="C154" s="105" t="s">
        <v>279</v>
      </c>
      <c r="D154" s="84">
        <v>17</v>
      </c>
      <c r="E154" s="85">
        <v>0.14000000000000001</v>
      </c>
    </row>
    <row r="155" spans="3:16" x14ac:dyDescent="0.25">
      <c r="C155" s="105" t="s">
        <v>280</v>
      </c>
      <c r="D155" s="84">
        <v>67</v>
      </c>
      <c r="E155" s="85">
        <v>0.56999999999999995</v>
      </c>
    </row>
    <row r="156" spans="3:16" x14ac:dyDescent="0.25">
      <c r="C156" s="105" t="s">
        <v>290</v>
      </c>
      <c r="D156" s="84">
        <v>1</v>
      </c>
      <c r="E156" s="85">
        <v>0.01</v>
      </c>
    </row>
    <row r="157" spans="3:16" ht="30" x14ac:dyDescent="0.25">
      <c r="C157" s="105" t="s">
        <v>49</v>
      </c>
      <c r="D157" s="84">
        <v>4</v>
      </c>
      <c r="E157" s="97">
        <v>0.03</v>
      </c>
    </row>
    <row r="158" spans="3:16" x14ac:dyDescent="0.25">
      <c r="C158" s="105" t="s">
        <v>281</v>
      </c>
      <c r="D158" s="84">
        <v>29</v>
      </c>
      <c r="E158" s="97">
        <v>0.25</v>
      </c>
    </row>
    <row r="159" spans="3:16" x14ac:dyDescent="0.25">
      <c r="C159" s="5" t="s">
        <v>11</v>
      </c>
      <c r="D159" s="5">
        <f>SUM(D154:D158)</f>
        <v>118</v>
      </c>
      <c r="E159" s="91">
        <v>1</v>
      </c>
    </row>
    <row r="169" spans="3:16" ht="23.25" x14ac:dyDescent="0.25">
      <c r="C169" s="71" t="s">
        <v>282</v>
      </c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</row>
    <row r="171" spans="3:16" ht="23.25" x14ac:dyDescent="0.25">
      <c r="C171" s="98" t="s">
        <v>283</v>
      </c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</row>
    <row r="173" spans="3:16" x14ac:dyDescent="0.25">
      <c r="C173" s="87" t="s">
        <v>274</v>
      </c>
      <c r="D173" s="88" t="s">
        <v>9</v>
      </c>
      <c r="E173" s="89" t="s">
        <v>10</v>
      </c>
    </row>
    <row r="174" spans="3:16" x14ac:dyDescent="0.25">
      <c r="C174" s="90" t="s">
        <v>61</v>
      </c>
      <c r="D174" s="86">
        <v>85</v>
      </c>
      <c r="E174" s="85">
        <v>0.72</v>
      </c>
    </row>
    <row r="175" spans="3:16" x14ac:dyDescent="0.25">
      <c r="C175" s="90" t="s">
        <v>275</v>
      </c>
      <c r="D175" s="86">
        <v>25</v>
      </c>
      <c r="E175" s="85">
        <v>0.21</v>
      </c>
    </row>
    <row r="176" spans="3:16" ht="45" x14ac:dyDescent="0.25">
      <c r="C176" s="99" t="s">
        <v>284</v>
      </c>
      <c r="D176" s="86">
        <v>8</v>
      </c>
      <c r="E176" s="85">
        <v>7.0000000000000007E-2</v>
      </c>
    </row>
    <row r="177" spans="3:16" x14ac:dyDescent="0.25">
      <c r="C177" s="86" t="s">
        <v>266</v>
      </c>
      <c r="D177" s="86">
        <f>+D175+D174+D176</f>
        <v>118</v>
      </c>
      <c r="E177" s="91">
        <f>G174+E175+E174+E176</f>
        <v>1</v>
      </c>
    </row>
    <row r="189" spans="3:16" ht="23.25" x14ac:dyDescent="0.25">
      <c r="C189" s="71" t="s">
        <v>285</v>
      </c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</row>
    <row r="191" spans="3:16" ht="42" customHeight="1" x14ac:dyDescent="0.25">
      <c r="C191" s="100" t="s">
        <v>55</v>
      </c>
      <c r="D191" s="100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  <c r="O191" s="100"/>
      <c r="P191" s="100"/>
    </row>
    <row r="193" spans="3:5" x14ac:dyDescent="0.25">
      <c r="C193" s="82" t="s">
        <v>70</v>
      </c>
      <c r="D193" s="82" t="s">
        <v>71</v>
      </c>
      <c r="E193" s="89" t="s">
        <v>10</v>
      </c>
    </row>
    <row r="194" spans="3:5" x14ac:dyDescent="0.25">
      <c r="C194" s="90">
        <v>1</v>
      </c>
      <c r="D194" s="94">
        <v>0</v>
      </c>
      <c r="E194" s="85">
        <v>0</v>
      </c>
    </row>
    <row r="195" spans="3:5" x14ac:dyDescent="0.25">
      <c r="C195" s="90">
        <v>2</v>
      </c>
      <c r="D195" s="94">
        <v>0</v>
      </c>
      <c r="E195" s="85">
        <v>0</v>
      </c>
    </row>
    <row r="196" spans="3:5" x14ac:dyDescent="0.25">
      <c r="C196" s="101">
        <v>3</v>
      </c>
      <c r="D196" s="93">
        <v>4</v>
      </c>
      <c r="E196" s="85">
        <v>0.04</v>
      </c>
    </row>
    <row r="197" spans="3:5" x14ac:dyDescent="0.25">
      <c r="C197" s="101">
        <v>4</v>
      </c>
      <c r="D197" s="93">
        <v>51</v>
      </c>
      <c r="E197" s="85">
        <v>0.43</v>
      </c>
    </row>
    <row r="198" spans="3:5" x14ac:dyDescent="0.25">
      <c r="C198" s="101">
        <v>5</v>
      </c>
      <c r="D198" s="93">
        <v>63</v>
      </c>
      <c r="E198" s="85">
        <v>0.53</v>
      </c>
    </row>
    <row r="199" spans="3:5" x14ac:dyDescent="0.25">
      <c r="C199" s="94" t="s">
        <v>11</v>
      </c>
      <c r="D199" s="94">
        <f>SUM(D194:D198)</f>
        <v>118</v>
      </c>
      <c r="E199" s="91">
        <f>G194+E196+E195+E194+E197+E198</f>
        <v>1</v>
      </c>
    </row>
    <row r="209" spans="3:16" s="30" customFormat="1" ht="45.75" customHeight="1" x14ac:dyDescent="0.35">
      <c r="C209" s="100" t="s">
        <v>83</v>
      </c>
      <c r="D209" s="100"/>
      <c r="E209" s="100"/>
      <c r="F209" s="100"/>
      <c r="G209" s="100"/>
      <c r="H209" s="100"/>
      <c r="I209" s="100"/>
      <c r="J209" s="100"/>
      <c r="K209" s="100"/>
      <c r="L209" s="100"/>
      <c r="M209" s="100"/>
      <c r="N209" s="100"/>
      <c r="O209" s="100"/>
      <c r="P209" s="100"/>
    </row>
    <row r="212" spans="3:16" x14ac:dyDescent="0.25">
      <c r="C212" s="87" t="s">
        <v>286</v>
      </c>
      <c r="D212" s="82" t="s">
        <v>9</v>
      </c>
      <c r="E212" s="89" t="s">
        <v>10</v>
      </c>
    </row>
    <row r="213" spans="3:16" x14ac:dyDescent="0.25">
      <c r="C213" s="102" t="s">
        <v>59</v>
      </c>
      <c r="D213" s="103">
        <v>25</v>
      </c>
      <c r="E213" s="104">
        <v>0.21</v>
      </c>
    </row>
    <row r="214" spans="3:16" x14ac:dyDescent="0.25">
      <c r="C214" s="102" t="s">
        <v>8</v>
      </c>
      <c r="D214" s="103">
        <v>93</v>
      </c>
      <c r="E214" s="104">
        <v>0.79</v>
      </c>
    </row>
    <row r="215" spans="3:16" x14ac:dyDescent="0.25">
      <c r="C215" s="102" t="s">
        <v>257</v>
      </c>
      <c r="D215" s="103">
        <v>0</v>
      </c>
      <c r="E215" s="104">
        <v>0</v>
      </c>
    </row>
    <row r="216" spans="3:16" x14ac:dyDescent="0.25">
      <c r="C216" s="102" t="s">
        <v>56</v>
      </c>
      <c r="D216" s="103">
        <v>0</v>
      </c>
      <c r="E216" s="104">
        <v>0</v>
      </c>
    </row>
    <row r="217" spans="3:16" x14ac:dyDescent="0.25">
      <c r="C217" s="86" t="s">
        <v>266</v>
      </c>
      <c r="D217" s="86">
        <f>+D214+D213+D215+D216</f>
        <v>118</v>
      </c>
      <c r="E217" s="91">
        <f>G213+E214+E213+E215+E216</f>
        <v>1</v>
      </c>
    </row>
  </sheetData>
  <mergeCells count="18">
    <mergeCell ref="C151:P151"/>
    <mergeCell ref="C169:P169"/>
    <mergeCell ref="C171:P171"/>
    <mergeCell ref="C189:P189"/>
    <mergeCell ref="C191:P191"/>
    <mergeCell ref="C209:P209"/>
    <mergeCell ref="C93:P93"/>
    <mergeCell ref="C96:P96"/>
    <mergeCell ref="C113:P113"/>
    <mergeCell ref="C130:P130"/>
    <mergeCell ref="C132:P132"/>
    <mergeCell ref="C149:P149"/>
    <mergeCell ref="A1:I14"/>
    <mergeCell ref="C38:P38"/>
    <mergeCell ref="C40:P40"/>
    <mergeCell ref="C57:P57"/>
    <mergeCell ref="C74:P74"/>
    <mergeCell ref="C76:P7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Presentación</vt:lpstr>
      <vt:lpstr>Informe hasta el 2019</vt:lpstr>
      <vt:lpstr>Egresados 2020</vt:lpstr>
      <vt:lpstr>Egresados 2021 - 2024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Hewlett-Packard Company</cp:lastModifiedBy>
  <dcterms:created xsi:type="dcterms:W3CDTF">2018-07-23T19:00:53Z</dcterms:created>
  <dcterms:modified xsi:type="dcterms:W3CDTF">2024-05-02T22:03:39Z</dcterms:modified>
</cp:coreProperties>
</file>