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charts/chart74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75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76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77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78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79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80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81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82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83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esktop\Gestión de Egresados 2024\Descargas encuestas\INFORMES\FACULTAD CIENCIAS DE LA EDUCACIÓN\LICENCIATURA EN ETNOEDUCACIÓN\"/>
    </mc:Choice>
  </mc:AlternateContent>
  <bookViews>
    <workbookView xWindow="0" yWindow="0" windowWidth="24525" windowHeight="11385" activeTab="3"/>
  </bookViews>
  <sheets>
    <sheet name="Presentación" sheetId="2" r:id="rId1"/>
    <sheet name="Informe hasta el 2019" sheetId="17" r:id="rId2"/>
    <sheet name="Egresados 2020" sheetId="7" r:id="rId3"/>
    <sheet name="Egresados 2021-2024" sheetId="18" r:id="rId4"/>
    <sheet name="Empleadores" sheetId="5" r:id="rId5"/>
    <sheet name="OLE" sheetId="3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8" i="18" l="1"/>
  <c r="E120" i="18"/>
  <c r="D120" i="18"/>
  <c r="E216" i="18" l="1"/>
  <c r="D216" i="18"/>
  <c r="D198" i="18"/>
  <c r="E176" i="18"/>
  <c r="D176" i="18"/>
  <c r="D158" i="18"/>
  <c r="E137" i="18"/>
  <c r="D137" i="18"/>
  <c r="E101" i="18"/>
  <c r="D101" i="18"/>
  <c r="E84" i="18"/>
  <c r="D84" i="18"/>
  <c r="E64" i="18"/>
  <c r="D64" i="18"/>
  <c r="E47" i="18"/>
  <c r="D47" i="18"/>
  <c r="D286" i="7" l="1"/>
  <c r="E282" i="7" s="1"/>
  <c r="D178" i="7"/>
  <c r="E178" i="7"/>
  <c r="F178" i="7"/>
  <c r="G178" i="7"/>
  <c r="E285" i="7" l="1"/>
  <c r="H176" i="7"/>
  <c r="H177" i="7"/>
  <c r="H175" i="7"/>
  <c r="H163" i="7"/>
  <c r="H162" i="7"/>
  <c r="E283" i="7" l="1"/>
  <c r="H264" i="7"/>
  <c r="H265" i="7"/>
  <c r="H266" i="7"/>
  <c r="H267" i="7"/>
  <c r="H263" i="7"/>
  <c r="E268" i="7"/>
  <c r="E275" i="7" s="1"/>
  <c r="F268" i="7"/>
  <c r="F273" i="7" s="1"/>
  <c r="G268" i="7"/>
  <c r="G273" i="7" s="1"/>
  <c r="D268" i="7"/>
  <c r="D274" i="7" s="1"/>
  <c r="G252" i="7"/>
  <c r="E248" i="7"/>
  <c r="E251" i="7" s="1"/>
  <c r="F248" i="7"/>
  <c r="F251" i="7" s="1"/>
  <c r="G248" i="7"/>
  <c r="G251" i="7" s="1"/>
  <c r="D248" i="7"/>
  <c r="D252" i="7" s="1"/>
  <c r="H246" i="7"/>
  <c r="H247" i="7"/>
  <c r="H245" i="7"/>
  <c r="G226" i="7"/>
  <c r="G225" i="7"/>
  <c r="G227" i="7"/>
  <c r="G224" i="7"/>
  <c r="E228" i="7"/>
  <c r="E232" i="7" s="1"/>
  <c r="F228" i="7"/>
  <c r="F232" i="7" s="1"/>
  <c r="D228" i="7"/>
  <c r="D235" i="7" s="1"/>
  <c r="E213" i="7"/>
  <c r="E217" i="7" s="1"/>
  <c r="F213" i="7"/>
  <c r="F216" i="7" s="1"/>
  <c r="D213" i="7"/>
  <c r="D217" i="7" s="1"/>
  <c r="E196" i="7"/>
  <c r="E201" i="7" s="1"/>
  <c r="F196" i="7"/>
  <c r="F203" i="7" s="1"/>
  <c r="G196" i="7"/>
  <c r="G202" i="7" s="1"/>
  <c r="D196" i="7"/>
  <c r="D203" i="7" s="1"/>
  <c r="E183" i="7"/>
  <c r="F182" i="7"/>
  <c r="G184" i="7"/>
  <c r="H178" i="7"/>
  <c r="H183" i="7" s="1"/>
  <c r="D184" i="7"/>
  <c r="F217" i="7" l="1"/>
  <c r="F275" i="7"/>
  <c r="F272" i="7"/>
  <c r="G203" i="7"/>
  <c r="E284" i="7"/>
  <c r="H268" i="7"/>
  <c r="H274" i="7" s="1"/>
  <c r="F274" i="7"/>
  <c r="E274" i="7"/>
  <c r="F271" i="7"/>
  <c r="G271" i="7"/>
  <c r="G272" i="7"/>
  <c r="G253" i="7"/>
  <c r="F253" i="7"/>
  <c r="D233" i="7"/>
  <c r="D232" i="7"/>
  <c r="D234" i="7"/>
  <c r="D216" i="7"/>
  <c r="D202" i="7"/>
  <c r="F201" i="7"/>
  <c r="G201" i="7"/>
  <c r="G199" i="7"/>
  <c r="G200" i="7"/>
  <c r="F202" i="7"/>
  <c r="F199" i="7"/>
  <c r="G204" i="7"/>
  <c r="G183" i="7"/>
  <c r="E200" i="7"/>
  <c r="D273" i="7"/>
  <c r="D199" i="7"/>
  <c r="E203" i="7"/>
  <c r="E234" i="7"/>
  <c r="H248" i="7"/>
  <c r="H251" i="7" s="1"/>
  <c r="D251" i="7"/>
  <c r="E253" i="7"/>
  <c r="F252" i="7"/>
  <c r="D271" i="7"/>
  <c r="D272" i="7"/>
  <c r="E273" i="7"/>
  <c r="G275" i="7"/>
  <c r="D204" i="7"/>
  <c r="D201" i="7"/>
  <c r="E202" i="7"/>
  <c r="F204" i="7"/>
  <c r="F200" i="7"/>
  <c r="E216" i="7"/>
  <c r="D253" i="7"/>
  <c r="E252" i="7"/>
  <c r="D275" i="7"/>
  <c r="E271" i="7"/>
  <c r="E272" i="7"/>
  <c r="G274" i="7"/>
  <c r="E204" i="7"/>
  <c r="D200" i="7"/>
  <c r="F184" i="7"/>
  <c r="E199" i="7"/>
  <c r="F235" i="7"/>
  <c r="E235" i="7"/>
  <c r="G228" i="7"/>
  <c r="G232" i="7" s="1"/>
  <c r="F234" i="7"/>
  <c r="E233" i="7"/>
  <c r="F233" i="7"/>
  <c r="E182" i="7"/>
  <c r="D182" i="7"/>
  <c r="E184" i="7"/>
  <c r="F183" i="7"/>
  <c r="H182" i="7"/>
  <c r="D183" i="7"/>
  <c r="G182" i="7"/>
  <c r="H184" i="7"/>
  <c r="E164" i="7"/>
  <c r="E168" i="7" s="1"/>
  <c r="F164" i="7"/>
  <c r="F168" i="7" s="1"/>
  <c r="G164" i="7"/>
  <c r="G168" i="7" s="1"/>
  <c r="H164" i="7"/>
  <c r="H168" i="7" s="1"/>
  <c r="D164" i="7"/>
  <c r="D168" i="7" s="1"/>
  <c r="D146" i="7"/>
  <c r="D151" i="7" s="1"/>
  <c r="E100" i="7"/>
  <c r="E103" i="7" s="1"/>
  <c r="F100" i="7"/>
  <c r="F105" i="7" s="1"/>
  <c r="G100" i="7"/>
  <c r="G104" i="7" s="1"/>
  <c r="H100" i="7"/>
  <c r="H103" i="7" s="1"/>
  <c r="D100" i="7"/>
  <c r="D103" i="7" s="1"/>
  <c r="D82" i="7"/>
  <c r="E80" i="7" s="1"/>
  <c r="H67" i="7"/>
  <c r="H68" i="7"/>
  <c r="H66" i="7"/>
  <c r="H56" i="7"/>
  <c r="H55" i="7"/>
  <c r="E69" i="7"/>
  <c r="E73" i="7" s="1"/>
  <c r="F69" i="7"/>
  <c r="F74" i="7" s="1"/>
  <c r="G69" i="7"/>
  <c r="G73" i="7" s="1"/>
  <c r="D69" i="7"/>
  <c r="D74" i="7" s="1"/>
  <c r="E57" i="7"/>
  <c r="E61" i="7" s="1"/>
  <c r="F57" i="7"/>
  <c r="F61" i="7" s="1"/>
  <c r="G57" i="7"/>
  <c r="G61" i="7" s="1"/>
  <c r="D57" i="7"/>
  <c r="D61" i="7" s="1"/>
  <c r="H275" i="7" l="1"/>
  <c r="H271" i="7"/>
  <c r="H273" i="7"/>
  <c r="H272" i="7"/>
  <c r="G234" i="7"/>
  <c r="G233" i="7"/>
  <c r="D150" i="7"/>
  <c r="H252" i="7"/>
  <c r="H57" i="7"/>
  <c r="H60" i="7" s="1"/>
  <c r="D149" i="7"/>
  <c r="H253" i="7"/>
  <c r="G235" i="7"/>
  <c r="D104" i="7"/>
  <c r="E78" i="7"/>
  <c r="E167" i="7"/>
  <c r="H106" i="7"/>
  <c r="F104" i="7"/>
  <c r="G167" i="7"/>
  <c r="G103" i="7"/>
  <c r="D105" i="7"/>
  <c r="F103" i="7"/>
  <c r="H105" i="7"/>
  <c r="G106" i="7"/>
  <c r="D153" i="7"/>
  <c r="D106" i="7"/>
  <c r="H104" i="7"/>
  <c r="G105" i="7"/>
  <c r="F106" i="7"/>
  <c r="D152" i="7"/>
  <c r="D167" i="7"/>
  <c r="F167" i="7"/>
  <c r="H167" i="7"/>
  <c r="E104" i="7"/>
  <c r="E105" i="7"/>
  <c r="E106" i="7"/>
  <c r="G60" i="7"/>
  <c r="E72" i="7"/>
  <c r="G72" i="7"/>
  <c r="E60" i="7"/>
  <c r="E74" i="7"/>
  <c r="G74" i="7"/>
  <c r="E79" i="7"/>
  <c r="E81" i="7"/>
  <c r="F60" i="7"/>
  <c r="D72" i="7"/>
  <c r="D73" i="7"/>
  <c r="F73" i="7"/>
  <c r="F72" i="7"/>
  <c r="D60" i="7"/>
  <c r="H69" i="7"/>
  <c r="H73" i="7" s="1"/>
  <c r="H72" i="7" l="1"/>
  <c r="H74" i="7"/>
  <c r="H61" i="7"/>
</calcChain>
</file>

<file path=xl/sharedStrings.xml><?xml version="1.0" encoding="utf-8"?>
<sst xmlns="http://schemas.openxmlformats.org/spreadsheetml/2006/main" count="1289" uniqueCount="373">
  <si>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</si>
  <si>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</si>
  <si>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</si>
  <si>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</si>
  <si>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</si>
  <si>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</si>
  <si>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</si>
  <si>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</si>
  <si>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</si>
  <si>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</si>
  <si>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</si>
  <si>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</si>
  <si>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</si>
  <si>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</si>
  <si>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</si>
  <si>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</si>
  <si>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</si>
  <si>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</si>
  <si>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</si>
  <si>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</si>
  <si>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</si>
  <si>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</si>
  <si>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</si>
  <si>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</si>
  <si>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</si>
  <si>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</si>
  <si>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</si>
  <si>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</si>
  <si>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</si>
  <si>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</si>
  <si>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</si>
  <si>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</si>
  <si>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</si>
  <si>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</si>
  <si>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</si>
  <si>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</si>
  <si>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</si>
  <si>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</si>
  <si>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</si>
  <si>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</si>
  <si>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</si>
  <si>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</si>
  <si>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</si>
  <si>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</si>
  <si>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</si>
  <si>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</si>
  <si>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</si>
  <si>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</si>
  <si>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</si>
  <si>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</si>
  <si>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</si>
  <si>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</si>
  <si>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</si>
  <si>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</si>
  <si>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</si>
  <si>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</si>
  <si>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</si>
  <si>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</si>
  <si>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</si>
  <si>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</si>
  <si>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</si>
  <si>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</si>
  <si>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</si>
  <si>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</si>
  <si>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</si>
  <si>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</si>
  <si>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</si>
  <si>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</si>
  <si>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</si>
  <si>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</si>
  <si>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</si>
  <si>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</si>
  <si>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</si>
  <si>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</si>
  <si>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</si>
  <si>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</si>
  <si>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</si>
  <si>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</si>
  <si>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</si>
  <si>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</si>
  <si>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</si>
  <si>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</si>
  <si>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</si>
  <si>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</si>
  <si>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</si>
  <si>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</si>
  <si>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</si>
  <si>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</si>
  <si>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</si>
  <si>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</si>
  <si>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</si>
  <si>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</si>
  <si>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</si>
  <si>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</si>
  <si>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</si>
  <si>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</si>
  <si>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</si>
  <si>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</si>
  <si>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</si>
  <si>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</si>
  <si>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</si>
  <si>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</si>
  <si>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</si>
  <si>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</si>
  <si>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</si>
  <si>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</si>
  <si>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</si>
  <si>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</si>
  <si>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</si>
  <si>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</si>
  <si>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</si>
  <si>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</si>
  <si>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</si>
  <si>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</si>
  <si>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</si>
  <si>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</si>
  <si>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</si>
  <si>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</si>
  <si>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</si>
  <si>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</si>
  <si>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</si>
  <si>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</si>
  <si>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</si>
  <si>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</si>
  <si>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</si>
  <si>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</si>
  <si>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</si>
  <si>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</si>
  <si>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</si>
  <si>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</si>
  <si>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</si>
  <si>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</si>
  <si>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</si>
  <si>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</si>
  <si>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</si>
  <si>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</si>
  <si>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</si>
  <si>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Fecha de corte: 30-06-2019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</si>
  <si>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</si>
  <si>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</si>
  <si>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</si>
  <si>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</si>
  <si>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</si>
  <si>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</si>
  <si>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</si>
  <si>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</si>
  <si>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</si>
  <si>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</si>
  <si>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</si>
  <si>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</si>
  <si>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</si>
  <si>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</si>
  <si>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</si>
  <si>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</si>
  <si>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</si>
  <si>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</si>
  <si>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</si>
  <si>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</si>
  <si>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</si>
  <si>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</si>
  <si>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</si>
  <si>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</si>
  <si>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</si>
  <si>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</si>
  <si>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</si>
  <si>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</si>
  <si>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</si>
  <si>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</si>
  <si>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</si>
  <si>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</si>
  <si>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</si>
  <si>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</si>
  <si>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</si>
  <si>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</si>
  <si>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</si>
  <si>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</si>
  <si>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</si>
  <si>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</si>
  <si>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</si>
  <si>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</si>
  <si>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</si>
  <si>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</si>
  <si>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</si>
  <si>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</si>
  <si>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</si>
  <si>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</si>
  <si>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</si>
  <si>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</si>
  <si>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</si>
  <si>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</si>
  <si>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</si>
  <si>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</si>
  <si>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</si>
  <si>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</si>
  <si>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</si>
  <si>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</si>
  <si>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</si>
  <si>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</si>
  <si>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</si>
  <si>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</si>
  <si>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</si>
  <si>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</si>
  <si>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</si>
  <si>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</si>
  <si>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</si>
  <si>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</si>
  <si>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</si>
  <si>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</si>
  <si>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</si>
  <si>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</si>
  <si>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</si>
  <si>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</si>
  <si>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</si>
  <si>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</si>
  <si>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</si>
  <si>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</si>
  <si>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</si>
  <si>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</si>
  <si>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</si>
  <si>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</si>
  <si>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</si>
  <si>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</si>
  <si>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</si>
  <si>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</si>
  <si>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</si>
  <si>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</si>
  <si>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</si>
  <si>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</si>
  <si>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</si>
  <si>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</si>
  <si>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</si>
  <si>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</si>
  <si>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</si>
  <si>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</si>
  <si>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</si>
  <si>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</si>
  <si>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</si>
  <si>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</si>
  <si>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</si>
  <si>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</si>
  <si>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</si>
  <si>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</si>
  <si>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</si>
  <si>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</si>
  <si>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</si>
  <si>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</si>
  <si>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</si>
  <si>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</si>
  <si>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</si>
  <si>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</si>
  <si>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</si>
  <si>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</si>
  <si>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</si>
  <si>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</si>
  <si>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</si>
  <si>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</si>
  <si>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</si>
  <si>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</si>
  <si>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</si>
  <si>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</si>
  <si>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</si>
  <si>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</si>
  <si>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</si>
  <si>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</si>
  <si>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</si>
  <si>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</si>
  <si>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</si>
  <si>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</si>
  <si>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</si>
  <si>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</si>
  <si>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</si>
  <si>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</si>
  <si>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</si>
  <si>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</si>
  <si>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</si>
  <si>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</si>
  <si>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</si>
  <si>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</si>
  <si>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</si>
  <si>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</si>
  <si>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</si>
  <si>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</si>
  <si>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</si>
  <si>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</si>
  <si>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</si>
  <si>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</si>
  <si>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</si>
  <si>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</si>
  <si>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</si>
  <si>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</si>
  <si>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</si>
  <si>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</si>
  <si>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</si>
  <si>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</si>
  <si>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</si>
  <si>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</si>
  <si>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</si>
  <si>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</si>
  <si>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</si>
  <si>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</si>
  <si>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</si>
  <si>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</si>
  <si>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</si>
  <si>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</si>
  <si>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</si>
  <si>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</si>
  <si>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</si>
  <si>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</si>
  <si>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</si>
  <si>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</si>
  <si>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</si>
  <si>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</si>
  <si>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</si>
  <si>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Pereira</t>
  </si>
  <si>
    <t xml:space="preserve">Educación </t>
  </si>
  <si>
    <t>Pública</t>
  </si>
  <si>
    <t>RISARALDA</t>
  </si>
  <si>
    <t>NO</t>
  </si>
  <si>
    <t xml:space="preserve">Alto grado </t>
  </si>
  <si>
    <t>3</t>
  </si>
  <si>
    <t>Institución Educativa Hugo ángel Jaramillo</t>
  </si>
  <si>
    <t>Unión temporal ALMA MATER -UTP</t>
  </si>
  <si>
    <t>INSTITUCIÓN EDUCATIVA EMPRESARIAL</t>
  </si>
  <si>
    <t>HUMBERTO QUIROGA QUIROGA</t>
  </si>
  <si>
    <t xml:space="preserve">Unión temporal en la UTP Colegio en el Barrio Málaga, Parque Industrial  </t>
  </si>
  <si>
    <t>LA BADEA</t>
  </si>
  <si>
    <t>3128850 317 668 89 900</t>
  </si>
  <si>
    <t>iehaj@educandoenred.edu.co</t>
  </si>
  <si>
    <t>3300434</t>
  </si>
  <si>
    <t>i.e.empresarial@dosquebradas.gov.co</t>
  </si>
  <si>
    <t>Dosquebradas</t>
  </si>
  <si>
    <t>Ver numeral 2.</t>
  </si>
  <si>
    <t>Muchos de los profesionales no se ocupan 
directamente en las áreas de formación, y cumplen otras actividades que les ofrece el mercado laboral.</t>
  </si>
  <si>
    <t>Replantear todo el proceso de formación 
docente, y alinearlo con el centro de su actividad, la práctica docente.</t>
  </si>
  <si>
    <t>Implementar nuevas asignaturas o 
contenidos  acordes a la expectativa regional y adelantos científicos.</t>
  </si>
  <si>
    <t>Formación y fundamentación filosófica y epistemológica. desarrollar competencias que le 
posibiliten la reflexión sobre su profesión y práctica profesional. Mejorar sustancialmente la cualificación en investigación para la producción de conocimiento en su profesión. Capaz de trabajar eficiente y eficazmente en equipo. Alta Formación ética y sensibilidad social.</t>
  </si>
  <si>
    <t>Competencia investigadora de tal forma que con base en resultados, propongan alternativas 
de solución a ñas problemáticas cotidianas.</t>
  </si>
  <si>
    <t>Licenciatura en Etnoeducación y Desarrollo Comunitario</t>
  </si>
  <si>
    <t>Total encuestas: 395</t>
  </si>
  <si>
    <t>Total graduados: 563</t>
  </si>
  <si>
    <t>Total graduados: 574</t>
  </si>
  <si>
    <t>Total encuestas 2020: 69</t>
  </si>
  <si>
    <t>INSTITUCION EDUCATIVA CRISTO REY</t>
  </si>
  <si>
    <t>SECRETARÍA DE EDUCACIÓN</t>
  </si>
  <si>
    <t>CALLE 67 No. 18-01</t>
  </si>
  <si>
    <t>3422889</t>
  </si>
  <si>
    <t>i.e.cristorey@dosquebradas.gov.co</t>
  </si>
  <si>
    <t>DOSQUEBRADAS</t>
  </si>
  <si>
    <t xml:space="preserve">SE TRATA DE UNA INSTITUCIÓN EDUCATIVA
 DEL SECTOR PÚBLICO QUE CUMPLE CON LA DEMANDA DE LA POBLACIÓN </t>
  </si>
  <si>
    <t xml:space="preserve">FORTALECER PROCESOS DE FORMACIÓN DE 
LAS INSTITUCIONES EDUCATIVAS A TRAVÉS DE CONVENIOS PARA ACTIVIDADES EXTRACURRICULARES  </t>
  </si>
  <si>
    <t xml:space="preserve">LIDERAZGO TRANSFORMADOR </t>
  </si>
  <si>
    <t>Total encuestas 2019: 44</t>
  </si>
  <si>
    <t>Nivel de seguimiento: 19,7%</t>
  </si>
  <si>
    <t>Estado Civil</t>
  </si>
  <si>
    <t>Soltero</t>
  </si>
  <si>
    <t>Hijos</t>
  </si>
  <si>
    <t xml:space="preserve">Más de 2 </t>
  </si>
  <si>
    <t>2. CONTRIBUCIÓN DEL FORTALECIMIENTO DEL PROYECTO DE VIDA</t>
  </si>
  <si>
    <t>Interesado</t>
  </si>
  <si>
    <t>Programa</t>
  </si>
  <si>
    <t xml:space="preserve">Especialización  </t>
  </si>
  <si>
    <t>Actividad</t>
  </si>
  <si>
    <t>Buscando empleo</t>
  </si>
  <si>
    <t>Estudiando</t>
  </si>
  <si>
    <t>Trabajando</t>
  </si>
  <si>
    <t>6.EMPRENDIMIENTO DE LOS EGRESADOS</t>
  </si>
  <si>
    <t>• ¿Tiene interés por crear un emprendimiento?</t>
  </si>
  <si>
    <t>Ya tengo un Emprendimiento</t>
  </si>
  <si>
    <t>7.EGRESADOS E IMPACTO EN EL MEDIO</t>
  </si>
  <si>
    <t>Imagen</t>
  </si>
  <si>
    <t xml:space="preserve">                                                    </t>
  </si>
  <si>
    <t>Total graduados: 81</t>
  </si>
  <si>
    <t>Total encuestas:81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</si>
</sst>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_);[Red]\(&quot;$&quot;\ #,##0\)"/>
    <numFmt numFmtId="165" formatCode="0.0%"/>
    <numFmt numFmtId="166" formatCode="0.0"/>
  </numFmts>
  <fonts count="3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u/>
      <sz val="28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8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0" fillId="8" borderId="0" xfId="0" applyFon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0" fillId="7" borderId="1" xfId="0" applyFill="1" applyBorder="1"/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0" fillId="7" borderId="1" xfId="0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 wrapText="1"/>
    </xf>
    <xf numFmtId="10" fontId="25" fillId="2" borderId="2" xfId="2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9" fillId="2" borderId="0" xfId="2" applyNumberFormat="1" applyFont="1" applyFill="1" applyBorder="1" applyAlignment="1">
      <alignment horizontal="center" vertical="center" wrapText="1"/>
    </xf>
    <xf numFmtId="0" fontId="0" fillId="7" borderId="0" xfId="0" applyFill="1" applyBorder="1"/>
    <xf numFmtId="10" fontId="4" fillId="3" borderId="13" xfId="2" applyNumberFormat="1" applyFont="1" applyFill="1" applyBorder="1" applyAlignment="1">
      <alignment horizontal="center" vertical="center" wrapText="1"/>
    </xf>
    <xf numFmtId="10" fontId="4" fillId="3" borderId="10" xfId="2" applyNumberFormat="1" applyFont="1" applyFill="1" applyBorder="1" applyAlignment="1">
      <alignment vertical="center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18" fillId="9" borderId="1" xfId="0" applyFont="1" applyFill="1" applyBorder="1"/>
    <xf numFmtId="0" fontId="13" fillId="2" borderId="1" xfId="0" applyFont="1" applyFill="1" applyBorder="1" applyAlignment="1">
      <alignment wrapText="1"/>
    </xf>
    <xf numFmtId="0" fontId="0" fillId="0" borderId="1" xfId="0" applyNumberFormat="1" applyBorder="1"/>
    <xf numFmtId="9" fontId="13" fillId="2" borderId="1" xfId="0" applyNumberFormat="1" applyFont="1" applyFill="1" applyBorder="1"/>
    <xf numFmtId="0" fontId="13" fillId="2" borderId="1" xfId="0" applyFont="1" applyFill="1" applyBorder="1"/>
    <xf numFmtId="0" fontId="18" fillId="9" borderId="15" xfId="0" applyFont="1" applyFill="1" applyBorder="1"/>
    <xf numFmtId="0" fontId="18" fillId="9" borderId="16" xfId="0" applyFont="1" applyFill="1" applyBorder="1"/>
    <xf numFmtId="0" fontId="18" fillId="9" borderId="17" xfId="0" applyFont="1" applyFill="1" applyBorder="1"/>
    <xf numFmtId="0" fontId="13" fillId="2" borderId="1" xfId="0" applyFont="1" applyFill="1" applyBorder="1" applyAlignment="1">
      <alignment horizontal="center"/>
    </xf>
    <xf numFmtId="10" fontId="13" fillId="2" borderId="1" xfId="0" applyNumberFormat="1" applyFont="1" applyFill="1" applyBorder="1"/>
    <xf numFmtId="0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9" fontId="0" fillId="2" borderId="1" xfId="0" applyNumberFormat="1" applyFill="1" applyBorder="1"/>
    <xf numFmtId="0" fontId="13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0" fillId="2" borderId="1" xfId="0" applyNumberFormat="1" applyFill="1" applyBorder="1"/>
    <xf numFmtId="9" fontId="13" fillId="2" borderId="7" xfId="0" applyNumberFormat="1" applyFont="1" applyFill="1" applyBorder="1"/>
    <xf numFmtId="0" fontId="0" fillId="0" borderId="1" xfId="0" applyNumberFormat="1" applyBorder="1" applyAlignment="1">
      <alignment horizontal="right" vertic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justify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/>
    </xf>
    <xf numFmtId="0" fontId="27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/>
    </xf>
    <xf numFmtId="0" fontId="28" fillId="2" borderId="0" xfId="0" applyFont="1" applyFill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9" fontId="18" fillId="9" borderId="1" xfId="0" applyNumberFormat="1" applyFont="1" applyFill="1" applyBorder="1"/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0</c:v>
              </c:pt>
              <c:pt idx="1">
                <c:v>0</c:v>
              </c:pt>
              <c:pt idx="2">
                <c:v>0.10714285714285714</c:v>
              </c:pt>
              <c:pt idx="3">
                <c:v>0.17857142857142858</c:v>
              </c:pt>
              <c:pt idx="4">
                <c:v>0.17857142857142858</c:v>
              </c:pt>
              <c:pt idx="5">
                <c:v>0.21428571428571427</c:v>
              </c:pt>
              <c:pt idx="6">
                <c:v>0.35714285714285715</c:v>
              </c:pt>
              <c:pt idx="7">
                <c:v>0.5357142857142857</c:v>
              </c:pt>
              <c:pt idx="8">
                <c:v>0.4642857142857143</c:v>
              </c:pt>
            </c:numLit>
          </c:val>
          <c:extLst>
            <c:ext xmlns:c16="http://schemas.microsoft.com/office/drawing/2014/chart" uri="{C3380CC4-5D6E-409C-BE32-E72D297353CC}">
              <c16:uniqueId val="{00000000-C886-41BE-AC80-0DFD11DFB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258184"/>
        <c:axId val="170258576"/>
      </c:barChart>
      <c:catAx>
        <c:axId val="170258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0258576"/>
        <c:crosses val="autoZero"/>
        <c:auto val="1"/>
        <c:lblAlgn val="ctr"/>
        <c:lblOffset val="100"/>
        <c:noMultiLvlLbl val="0"/>
      </c:catAx>
      <c:valAx>
        <c:axId val="1702585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170258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3.5714285714285712E-2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A6F-4B58-8A73-29639CE1A4E6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0.21428571428571427</c:v>
              </c:pt>
              <c:pt idx="1">
                <c:v>0.33333333333333331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A6F-4B58-8A73-29639CE1A4E6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0.10714285714285714</c:v>
              </c:pt>
              <c:pt idx="1">
                <c:v>0.1111111111111111</c:v>
              </c:pt>
              <c:pt idx="2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2-AA6F-4B58-8A73-29639CE1A4E6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3-AA6F-4B58-8A73-29639CE1A4E6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4-AA6F-4B58-8A73-29639CE1A4E6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A6F-4B58-8A73-29639CE1A4E6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A6F-4B58-8A73-29639CE1A4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0535456"/>
        <c:axId val="450535848"/>
      </c:barChart>
      <c:catAx>
        <c:axId val="450535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535848"/>
        <c:crosses val="autoZero"/>
        <c:auto val="1"/>
        <c:lblAlgn val="ctr"/>
        <c:lblOffset val="100"/>
        <c:noMultiLvlLbl val="0"/>
      </c:catAx>
      <c:valAx>
        <c:axId val="4505358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5354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0.5213675213675214</c:v>
              </c:pt>
              <c:pt idx="1">
                <c:v>0.4642857142857143</c:v>
              </c:pt>
              <c:pt idx="2">
                <c:v>0.44444444444444442</c:v>
              </c:pt>
              <c:pt idx="3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0-C294-4D1C-86EA-E441BE8F3743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0.33333333333333331</c:v>
              </c:pt>
              <c:pt idx="1">
                <c:v>7.1428571428571425E-2</c:v>
              </c:pt>
              <c:pt idx="2">
                <c:v>0.44444444444444442</c:v>
              </c:pt>
              <c:pt idx="3">
                <c:v>0.5714285714285714</c:v>
              </c:pt>
            </c:numLit>
          </c:val>
          <c:extLst>
            <c:ext xmlns:c16="http://schemas.microsoft.com/office/drawing/2014/chart" uri="{C3380CC4-5D6E-409C-BE32-E72D297353CC}">
              <c16:uniqueId val="{00000001-C294-4D1C-86EA-E441BE8F3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69576"/>
        <c:axId val="227669184"/>
      </c:barChart>
      <c:catAx>
        <c:axId val="227669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27669184"/>
        <c:crosses val="autoZero"/>
        <c:auto val="1"/>
        <c:lblAlgn val="ctr"/>
        <c:lblOffset val="100"/>
        <c:noMultiLvlLbl val="0"/>
      </c:catAx>
      <c:valAx>
        <c:axId val="22766918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276695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B557-4E7D-9867-D71C597334AC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57-4E7D-9867-D71C597334AC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57-4E7D-9867-D71C597334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0.51139240506329109</c:v>
              </c:pt>
              <c:pt idx="1">
                <c:v>0.32151898734177214</c:v>
              </c:pt>
            </c:numLit>
          </c:val>
          <c:extLst>
            <c:ext xmlns:c16="http://schemas.microsoft.com/office/drawing/2014/chart" uri="{C3380CC4-5D6E-409C-BE32-E72D297353CC}">
              <c16:uniqueId val="{00000003-B557-4E7D-9867-D71C59733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B847-4398-BFD7-25A224A2C011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B847-4398-BFD7-25A224A2C011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847-4398-BFD7-25A224A2C011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847-4398-BFD7-25A224A2C0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0.43544303797468353</c:v>
              </c:pt>
              <c:pt idx="1">
                <c:v>0.56455696202531647</c:v>
              </c:pt>
            </c:numLit>
          </c:val>
          <c:extLst>
            <c:ext xmlns:c16="http://schemas.microsoft.com/office/drawing/2014/chart" uri="{C3380CC4-5D6E-409C-BE32-E72D297353CC}">
              <c16:uniqueId val="{00000004-B847-4398-BFD7-25A224A2C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12EA-47E1-A286-48CF800BE31A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EA-47E1-A286-48CF800BE31A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EA-47E1-A286-48CF800BE31A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EA-47E1-A286-48CF800BE3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0.51645569620253162</c:v>
              </c:pt>
              <c:pt idx="1">
                <c:v>0.32911392405063289</c:v>
              </c:pt>
              <c:pt idx="2">
                <c:v>0.15443037974683543</c:v>
              </c:pt>
            </c:numLit>
          </c:val>
          <c:extLst>
            <c:ext xmlns:c16="http://schemas.microsoft.com/office/drawing/2014/chart" uri="{C3380CC4-5D6E-409C-BE32-E72D297353CC}">
              <c16:uniqueId val="{00000004-12EA-47E1-A286-48CF800BE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BD-4FCA-8BF8-B2616130FCD9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ABD-4FCA-8BF8-B2616130FCD9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ABD-4FCA-8BF8-B2616130FC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0.84027777777777779</c:v>
              </c:pt>
              <c:pt idx="1">
                <c:v>6.5972222222222224E-2</c:v>
              </c:pt>
              <c:pt idx="2">
                <c:v>9.375E-2</c:v>
              </c:pt>
            </c:numLit>
          </c:val>
          <c:extLst>
            <c:ext xmlns:c16="http://schemas.microsoft.com/office/drawing/2014/chart" uri="{C3380CC4-5D6E-409C-BE32-E72D297353CC}">
              <c16:uniqueId val="{00000003-6ABD-4FCA-8BF8-B2616130F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0.35069444444444442</c:v>
              </c:pt>
              <c:pt idx="1">
                <c:v>0.47222222222222221</c:v>
              </c:pt>
              <c:pt idx="2">
                <c:v>0.15625</c:v>
              </c:pt>
              <c:pt idx="3">
                <c:v>2.0833333333333332E-2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EA9-4EA4-A2F7-F6BE4E8BE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201856"/>
        <c:axId val="451202248"/>
      </c:barChart>
      <c:catAx>
        <c:axId val="451201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1202248"/>
        <c:crosses val="autoZero"/>
        <c:auto val="1"/>
        <c:lblAlgn val="ctr"/>
        <c:lblOffset val="100"/>
        <c:noMultiLvlLbl val="0"/>
      </c:catAx>
      <c:valAx>
        <c:axId val="4512022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201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0.20900321543408359</c:v>
              </c:pt>
              <c:pt idx="1">
                <c:v>0.27419354838709675</c:v>
              </c:pt>
              <c:pt idx="2">
                <c:v>0.35389610389610388</c:v>
              </c:pt>
              <c:pt idx="3">
                <c:v>0.24271844660194175</c:v>
              </c:pt>
            </c:numLit>
          </c:val>
          <c:extLst>
            <c:ext xmlns:c16="http://schemas.microsoft.com/office/drawing/2014/chart" uri="{C3380CC4-5D6E-409C-BE32-E72D297353CC}">
              <c16:uniqueId val="{00000000-ECE6-40C5-8361-57531153A1CA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0.51768488745980712</c:v>
              </c:pt>
              <c:pt idx="1">
                <c:v>0.46774193548387094</c:v>
              </c:pt>
              <c:pt idx="2">
                <c:v>0.49675324675324678</c:v>
              </c:pt>
              <c:pt idx="3">
                <c:v>0.50485436893203883</c:v>
              </c:pt>
            </c:numLit>
          </c:val>
          <c:extLst>
            <c:ext xmlns:c16="http://schemas.microsoft.com/office/drawing/2014/chart" uri="{C3380CC4-5D6E-409C-BE32-E72D297353CC}">
              <c16:uniqueId val="{00000001-ECE6-40C5-8361-57531153A1CA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0.27331189710610931</c:v>
              </c:pt>
              <c:pt idx="1">
                <c:v>0.25806451612903225</c:v>
              </c:pt>
              <c:pt idx="2">
                <c:v>0.14935064935064934</c:v>
              </c:pt>
              <c:pt idx="3">
                <c:v>0.25242718446601942</c:v>
              </c:pt>
            </c:numLit>
          </c:val>
          <c:extLst>
            <c:ext xmlns:c16="http://schemas.microsoft.com/office/drawing/2014/chart" uri="{C3380CC4-5D6E-409C-BE32-E72D297353CC}">
              <c16:uniqueId val="{00000002-ECE6-40C5-8361-57531153A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203032"/>
        <c:axId val="451203424"/>
      </c:barChart>
      <c:catAx>
        <c:axId val="4512030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203424"/>
        <c:crosses val="autoZero"/>
        <c:auto val="1"/>
        <c:lblAlgn val="ctr"/>
        <c:lblOffset val="100"/>
        <c:noMultiLvlLbl val="0"/>
      </c:catAx>
      <c:valAx>
        <c:axId val="4512034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2030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0.19393939393939394</c:v>
              </c:pt>
              <c:pt idx="1">
                <c:v>0.24223602484472051</c:v>
              </c:pt>
              <c:pt idx="2">
                <c:v>0.28025477707006369</c:v>
              </c:pt>
              <c:pt idx="3">
                <c:v>0.25624999999999998</c:v>
              </c:pt>
            </c:numLit>
          </c:val>
          <c:extLst>
            <c:ext xmlns:c16="http://schemas.microsoft.com/office/drawing/2014/chart" uri="{C3380CC4-5D6E-409C-BE32-E72D297353CC}">
              <c16:uniqueId val="{00000000-C5D8-413A-AF6A-FFD858E29CC0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0.4303030303030303</c:v>
              </c:pt>
              <c:pt idx="1">
                <c:v>0.43478260869565216</c:v>
              </c:pt>
              <c:pt idx="2">
                <c:v>0.43312101910828027</c:v>
              </c:pt>
              <c:pt idx="3">
                <c:v>0.43125000000000002</c:v>
              </c:pt>
            </c:numLit>
          </c:val>
          <c:extLst>
            <c:ext xmlns:c16="http://schemas.microsoft.com/office/drawing/2014/chart" uri="{C3380CC4-5D6E-409C-BE32-E72D297353CC}">
              <c16:uniqueId val="{00000001-C5D8-413A-AF6A-FFD858E29CC0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0.37575757575757573</c:v>
              </c:pt>
              <c:pt idx="1">
                <c:v>0.32298136645962733</c:v>
              </c:pt>
              <c:pt idx="2">
                <c:v>0.28662420382165604</c:v>
              </c:pt>
              <c:pt idx="3">
                <c:v>0.3125</c:v>
              </c:pt>
            </c:numLit>
          </c:val>
          <c:extLst>
            <c:ext xmlns:c16="http://schemas.microsoft.com/office/drawing/2014/chart" uri="{C3380CC4-5D6E-409C-BE32-E72D297353CC}">
              <c16:uniqueId val="{00000002-C5D8-413A-AF6A-FFD858E29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646448"/>
        <c:axId val="451646840"/>
      </c:barChart>
      <c:catAx>
        <c:axId val="4516464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646840"/>
        <c:crosses val="autoZero"/>
        <c:auto val="1"/>
        <c:lblAlgn val="ctr"/>
        <c:lblOffset val="100"/>
        <c:noMultiLvlLbl val="0"/>
      </c:catAx>
      <c:valAx>
        <c:axId val="4516468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6464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0.25593667546174143</c:v>
              </c:pt>
              <c:pt idx="1">
                <c:v>9.498680738786279E-2</c:v>
              </c:pt>
              <c:pt idx="2">
                <c:v>1.5831134564643801E-2</c:v>
              </c:pt>
              <c:pt idx="3">
                <c:v>0</c:v>
              </c:pt>
              <c:pt idx="4">
                <c:v>1.0554089709762533E-2</c:v>
              </c:pt>
            </c:numLit>
          </c:val>
          <c:extLst>
            <c:ext xmlns:c16="http://schemas.microsoft.com/office/drawing/2014/chart" uri="{C3380CC4-5D6E-409C-BE32-E72D297353CC}">
              <c16:uniqueId val="{00000000-FE38-4F76-ABAA-E3A8CC441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647624"/>
        <c:axId val="451648016"/>
      </c:barChart>
      <c:catAx>
        <c:axId val="451647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648016"/>
        <c:crosses val="autoZero"/>
        <c:auto val="1"/>
        <c:lblAlgn val="ctr"/>
        <c:lblOffset val="100"/>
        <c:noMultiLvlLbl val="0"/>
      </c:catAx>
      <c:valAx>
        <c:axId val="4516480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6476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0.11946902654867257</c:v>
              </c:pt>
              <c:pt idx="1">
                <c:v>0.78761061946902655</c:v>
              </c:pt>
              <c:pt idx="2">
                <c:v>3.5398230088495575E-2</c:v>
              </c:pt>
              <c:pt idx="3">
                <c:v>8.8495575221238937E-3</c:v>
              </c:pt>
              <c:pt idx="4">
                <c:v>0</c:v>
              </c:pt>
              <c:pt idx="5">
                <c:v>8.8495575221238937E-3</c:v>
              </c:pt>
              <c:pt idx="6">
                <c:v>0</c:v>
              </c:pt>
              <c:pt idx="7">
                <c:v>1.3274336283185841E-2</c:v>
              </c:pt>
              <c:pt idx="8">
                <c:v>4.8672566371681415E-2</c:v>
              </c:pt>
            </c:numLit>
          </c:val>
          <c:extLst>
            <c:ext xmlns:c16="http://schemas.microsoft.com/office/drawing/2014/chart" uri="{C3380CC4-5D6E-409C-BE32-E72D297353CC}">
              <c16:uniqueId val="{00000000-B1EB-4376-9258-79C5ED862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66832"/>
        <c:axId val="227667224"/>
      </c:barChart>
      <c:catAx>
        <c:axId val="227666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7667224"/>
        <c:crosses val="autoZero"/>
        <c:auto val="1"/>
        <c:lblAlgn val="ctr"/>
        <c:lblOffset val="100"/>
        <c:noMultiLvlLbl val="0"/>
      </c:catAx>
      <c:valAx>
        <c:axId val="227667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7666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0.22691292875989447</c:v>
              </c:pt>
              <c:pt idx="1">
                <c:v>0.21108179419525067</c:v>
              </c:pt>
              <c:pt idx="2">
                <c:v>6.0686015831134567E-2</c:v>
              </c:pt>
              <c:pt idx="3">
                <c:v>2.9023746701846966E-2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3E4-45D1-90AB-A8336C19B3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1648800"/>
        <c:axId val="451649192"/>
      </c:barChart>
      <c:catAx>
        <c:axId val="451648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649192"/>
        <c:crosses val="autoZero"/>
        <c:auto val="1"/>
        <c:lblAlgn val="ctr"/>
        <c:lblOffset val="100"/>
        <c:noMultiLvlLbl val="0"/>
      </c:catAx>
      <c:valAx>
        <c:axId val="4516491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648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0.36147757255936674</c:v>
              </c:pt>
              <c:pt idx="1">
                <c:v>0.15039577836411611</c:v>
              </c:pt>
              <c:pt idx="2">
                <c:v>1.8469656992084433E-2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669-486C-96F2-9E49D0C5F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09200"/>
        <c:axId val="451809592"/>
      </c:barChart>
      <c:catAx>
        <c:axId val="451809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809592"/>
        <c:crosses val="autoZero"/>
        <c:auto val="1"/>
        <c:lblAlgn val="ctr"/>
        <c:lblOffset val="100"/>
        <c:noMultiLvlLbl val="0"/>
      </c:catAx>
      <c:valAx>
        <c:axId val="451809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09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0.18469656992084432</c:v>
              </c:pt>
              <c:pt idx="1">
                <c:v>0.24802110817941952</c:v>
              </c:pt>
              <c:pt idx="2">
                <c:v>7.3878627968337732E-2</c:v>
              </c:pt>
              <c:pt idx="3">
                <c:v>1.5831134564643801E-2</c:v>
              </c:pt>
              <c:pt idx="4">
                <c:v>7.9155672823219003E-3</c:v>
              </c:pt>
            </c:numLit>
          </c:val>
          <c:extLst>
            <c:ext xmlns:c16="http://schemas.microsoft.com/office/drawing/2014/chart" uri="{C3380CC4-5D6E-409C-BE32-E72D297353CC}">
              <c16:uniqueId val="{00000000-E864-42C9-B939-410349C4A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10376"/>
        <c:axId val="451810768"/>
      </c:barChart>
      <c:catAx>
        <c:axId val="451810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810768"/>
        <c:crosses val="autoZero"/>
        <c:auto val="1"/>
        <c:lblAlgn val="ctr"/>
        <c:lblOffset val="100"/>
        <c:noMultiLvlLbl val="0"/>
      </c:catAx>
      <c:valAx>
        <c:axId val="451810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10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0.22691292875989447</c:v>
              </c:pt>
              <c:pt idx="1">
                <c:v>0.21899736147757257</c:v>
              </c:pt>
              <c:pt idx="2">
                <c:v>6.5963060686015831E-2</c:v>
              </c:pt>
              <c:pt idx="3">
                <c:v>7.9155672823219003E-3</c:v>
              </c:pt>
              <c:pt idx="4">
                <c:v>1.0554089709762533E-2</c:v>
              </c:pt>
            </c:numLit>
          </c:val>
          <c:extLst>
            <c:ext xmlns:c16="http://schemas.microsoft.com/office/drawing/2014/chart" uri="{C3380CC4-5D6E-409C-BE32-E72D297353CC}">
              <c16:uniqueId val="{00000000-2DBB-44CF-9425-56BFB598F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11552"/>
        <c:axId val="451811944"/>
      </c:barChart>
      <c:catAx>
        <c:axId val="451811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1811944"/>
        <c:crosses val="autoZero"/>
        <c:auto val="1"/>
        <c:lblAlgn val="ctr"/>
        <c:lblOffset val="100"/>
        <c:noMultiLvlLbl val="0"/>
      </c:catAx>
      <c:valAx>
        <c:axId val="451811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11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0.33773087071240104</c:v>
              </c:pt>
              <c:pt idx="1">
                <c:v>0.17150395778364116</c:v>
              </c:pt>
              <c:pt idx="2">
                <c:v>1.5831134564643801E-2</c:v>
              </c:pt>
              <c:pt idx="3">
                <c:v>5.2770448548812663E-3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83D-4994-BAB0-37E75B658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812728"/>
        <c:axId val="452333168"/>
      </c:barChart>
      <c:catAx>
        <c:axId val="451812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333168"/>
        <c:crosses val="autoZero"/>
        <c:auto val="1"/>
        <c:lblAlgn val="ctr"/>
        <c:lblOffset val="100"/>
        <c:noMultiLvlLbl val="0"/>
      </c:catAx>
      <c:valAx>
        <c:axId val="4523331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1812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75-4C7C-987D-5F55BB5A6616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75-4C7C-987D-5F55BB5A66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</c:v>
              </c:pt>
              <c:pt idx="1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2-B775-4C7C-987D-5F55BB5A6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E420-49CE-B194-221CFF8CDB85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20-49CE-B194-221CFF8CDB85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20-49CE-B194-221CFF8CDB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0.64387464387464388</c:v>
              </c:pt>
              <c:pt idx="1">
                <c:v>2.2792022792022793E-2</c:v>
              </c:pt>
            </c:numLit>
          </c:val>
          <c:extLst>
            <c:ext xmlns:c16="http://schemas.microsoft.com/office/drawing/2014/chart" uri="{C3380CC4-5D6E-409C-BE32-E72D297353CC}">
              <c16:uniqueId val="{00000003-E420-49CE-B194-221CFF8CD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BB-4DE8-8068-18E15258C0B9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BB-4DE8-8068-18E15258C0B9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BB-4DE8-8068-18E15258C0B9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BB-4DE8-8068-18E15258C0B9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BB-4DE8-8068-18E15258C0B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BB-4DE8-8068-18E15258C0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0.40909090909090912</c:v>
              </c:pt>
              <c:pt idx="1">
                <c:v>0.11363636363636363</c:v>
              </c:pt>
              <c:pt idx="2">
                <c:v>6.8181818181818177E-2</c:v>
              </c:pt>
              <c:pt idx="3">
                <c:v>2.2727272727272728E-2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2BB-4DE8-8068-18E15258C0B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0.4642857142857143</c:v>
              </c:pt>
              <c:pt idx="1">
                <c:v>0.55555555555555558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625-4D89-B716-62286A773580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0.17857142857142858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625-4D89-B716-62286A773580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0.10714285714285714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625-4D89-B716-62286A773580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3.5714285714285712E-2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625-4D89-B716-62286A773580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25-4D89-B716-62286A7735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625-4D89-B716-62286A773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335128"/>
        <c:axId val="452335520"/>
      </c:barChart>
      <c:catAx>
        <c:axId val="452335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2335520"/>
        <c:crosses val="autoZero"/>
        <c:auto val="1"/>
        <c:lblAlgn val="ctr"/>
        <c:lblOffset val="100"/>
        <c:noMultiLvlLbl val="0"/>
      </c:catAx>
      <c:valAx>
        <c:axId val="452335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335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3.2362459546925568E-3</c:v>
              </c:pt>
              <c:pt idx="1">
                <c:v>0</c:v>
              </c:pt>
              <c:pt idx="2">
                <c:v>0.125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AE4-42B7-808E-DFE504F268C5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2.2653721682847898E-2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AE4-42B7-808E-DFE504F268C5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0.18446601941747573</c:v>
              </c:pt>
              <c:pt idx="1">
                <c:v>0.32</c:v>
              </c:pt>
              <c:pt idx="2">
                <c:v>0.25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AE4-42B7-808E-DFE504F268C5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0.5436893203883495</c:v>
              </c:pt>
              <c:pt idx="1">
                <c:v>0.52</c:v>
              </c:pt>
              <c:pt idx="2">
                <c:v>0.625</c:v>
              </c:pt>
              <c:pt idx="3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3-5AE4-42B7-808E-DFE504F268C5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0.2459546925566343</c:v>
              </c:pt>
              <c:pt idx="1">
                <c:v>0.16</c:v>
              </c:pt>
              <c:pt idx="2">
                <c:v>0</c:v>
              </c:pt>
              <c:pt idx="3">
                <c:v>0.8571428571428571</c:v>
              </c:pt>
            </c:numLit>
          </c:val>
          <c:extLst>
            <c:ext xmlns:c16="http://schemas.microsoft.com/office/drawing/2014/chart" uri="{C3380CC4-5D6E-409C-BE32-E72D297353CC}">
              <c16:uniqueId val="{00000004-5AE4-42B7-808E-DFE504F26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336304"/>
        <c:axId val="452336696"/>
      </c:barChart>
      <c:catAx>
        <c:axId val="452336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336696"/>
        <c:crosses val="autoZero"/>
        <c:auto val="1"/>
        <c:lblAlgn val="ctr"/>
        <c:lblOffset val="100"/>
        <c:noMultiLvlLbl val="0"/>
      </c:catAx>
      <c:valAx>
        <c:axId val="4523366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3363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0.33333333333333331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AA1-4E3B-BD9E-7E59CE7A0FF1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0.1111111111111111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AA1-4E3B-BD9E-7E59CE7A0FF1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0.1111111111111111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AA1-4E3B-BD9E-7E59CE7A0FF1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AA1-4E3B-BD9E-7E59CE7A0FF1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AA1-4E3B-BD9E-7E59CE7A0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68008"/>
        <c:axId val="227668400"/>
      </c:barChart>
      <c:catAx>
        <c:axId val="227668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227668400"/>
        <c:crosses val="autoZero"/>
        <c:auto val="1"/>
        <c:lblAlgn val="ctr"/>
        <c:lblOffset val="100"/>
        <c:noMultiLvlLbl val="0"/>
      </c:catAx>
      <c:valAx>
        <c:axId val="2276684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27668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E1-4347-9D7E-1FFFAFF63F4D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E1-4347-9D7E-1FFFAFF63F4D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E1-4347-9D7E-1FFFAFF63F4D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E1-4347-9D7E-1FFFAFF63F4D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E1-4347-9D7E-1FFFAFF63F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5.7306590257879654E-3</c:v>
              </c:pt>
              <c:pt idx="1">
                <c:v>2.0057306590257881E-2</c:v>
              </c:pt>
              <c:pt idx="2">
                <c:v>0.19197707736389685</c:v>
              </c:pt>
              <c:pt idx="3">
                <c:v>0.53581661891117482</c:v>
              </c:pt>
              <c:pt idx="4">
                <c:v>0.24641833810888253</c:v>
              </c:pt>
            </c:numLit>
          </c:val>
          <c:extLst>
            <c:ext xmlns:c16="http://schemas.microsoft.com/office/drawing/2014/chart" uri="{C3380CC4-5D6E-409C-BE32-E72D297353CC}">
              <c16:uniqueId val="{00000005-BCE1-4347-9D7E-1FFFAFF63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6.7961165048543687E-2</c:v>
              </c:pt>
              <c:pt idx="1">
                <c:v>3.5598705501618123E-2</c:v>
              </c:pt>
              <c:pt idx="2">
                <c:v>6.4724919093851136E-3</c:v>
              </c:pt>
              <c:pt idx="3">
                <c:v>9.7087378640776691E-3</c:v>
              </c:pt>
              <c:pt idx="4">
                <c:v>0.11650485436893204</c:v>
              </c:pt>
              <c:pt idx="5">
                <c:v>0.14239482200647249</c:v>
              </c:pt>
            </c:numLit>
          </c:val>
          <c:extLst>
            <c:ext xmlns:c16="http://schemas.microsoft.com/office/drawing/2014/chart" uri="{C3380CC4-5D6E-409C-BE32-E72D297353CC}">
              <c16:uniqueId val="{00000000-22B2-4AED-B8A3-E0880A8DE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173144"/>
        <c:axId val="452173536"/>
      </c:barChart>
      <c:catAx>
        <c:axId val="452173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173536"/>
        <c:crosses val="autoZero"/>
        <c:auto val="1"/>
        <c:lblAlgn val="ctr"/>
        <c:lblOffset val="100"/>
        <c:noMultiLvlLbl val="0"/>
      </c:catAx>
      <c:valAx>
        <c:axId val="45217353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2173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0.13793103448275862</c:v>
              </c:pt>
              <c:pt idx="1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0-4A40-45E7-8CAE-4CE804E15447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0.36896551724137933</c:v>
              </c:pt>
              <c:pt idx="1">
                <c:v>0.22222222222222221</c:v>
              </c:pt>
            </c:numLit>
          </c:val>
          <c:extLst>
            <c:ext xmlns:c16="http://schemas.microsoft.com/office/drawing/2014/chart" uri="{C3380CC4-5D6E-409C-BE32-E72D297353CC}">
              <c16:uniqueId val="{00000001-4A40-45E7-8CAE-4CE804E15447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0.30689655172413793</c:v>
              </c:pt>
              <c:pt idx="1">
                <c:v>0.3888888888888889</c:v>
              </c:pt>
            </c:numLit>
          </c:val>
          <c:extLst>
            <c:ext xmlns:c16="http://schemas.microsoft.com/office/drawing/2014/chart" uri="{C3380CC4-5D6E-409C-BE32-E72D297353CC}">
              <c16:uniqueId val="{00000002-4A40-45E7-8CAE-4CE804E15447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</c:v>
              </c:pt>
              <c:pt idx="1">
                <c:v>0.27777777777777779</c:v>
              </c:pt>
            </c:numLit>
          </c:val>
          <c:extLst>
            <c:ext xmlns:c16="http://schemas.microsoft.com/office/drawing/2014/chart" uri="{C3380CC4-5D6E-409C-BE32-E72D297353CC}">
              <c16:uniqueId val="{00000003-4A40-45E7-8CAE-4CE804E15447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40-45E7-8CAE-4CE804E15447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40-45E7-8CAE-4CE804E15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8.6206896551724144E-2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A40-45E7-8CAE-4CE804E15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174320"/>
        <c:axId val="452174712"/>
      </c:barChart>
      <c:catAx>
        <c:axId val="452174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174712"/>
        <c:crosses val="autoZero"/>
        <c:auto val="1"/>
        <c:lblAlgn val="ctr"/>
        <c:lblOffset val="100"/>
        <c:noMultiLvlLbl val="0"/>
      </c:catAx>
      <c:valAx>
        <c:axId val="4521747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1743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F0-494D-AB9E-C7874A1E7FFF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F0-494D-AB9E-C7874A1E7FF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F0-494D-AB9E-C7874A1E7FFF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F0-494D-AB9E-C7874A1E7FFF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F0-494D-AB9E-C7874A1E7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0.13636363636363635</c:v>
              </c:pt>
              <c:pt idx="1">
                <c:v>0.36038961038961037</c:v>
              </c:pt>
              <c:pt idx="2">
                <c:v>0.31168831168831168</c:v>
              </c:pt>
              <c:pt idx="3">
                <c:v>0.11038961038961038</c:v>
              </c:pt>
              <c:pt idx="4">
                <c:v>8.1168831168831168E-2</c:v>
              </c:pt>
            </c:numLit>
          </c:val>
          <c:extLst>
            <c:ext xmlns:c16="http://schemas.microsoft.com/office/drawing/2014/chart" uri="{C3380CC4-5D6E-409C-BE32-E72D297353CC}">
              <c16:uniqueId val="{00000005-F3F0-494D-AB9E-C7874A1E7FF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0.14285714285714285</c:v>
              </c:pt>
              <c:pt idx="2">
                <c:v>0.42857142857142855</c:v>
              </c:pt>
            </c:numLit>
          </c:val>
          <c:extLst>
            <c:ext xmlns:c16="http://schemas.microsoft.com/office/drawing/2014/chart" uri="{C3380CC4-5D6E-409C-BE32-E72D297353CC}">
              <c16:uniqueId val="{00000000-DB21-463A-B864-4F57D8C83CE3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0.42857142857142855</c:v>
              </c:pt>
              <c:pt idx="2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1-DB21-463A-B864-4F57D8C83CE3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0.61111111111111116</c:v>
              </c:pt>
              <c:pt idx="1">
                <c:v>0.42857142857142855</c:v>
              </c:pt>
              <c:pt idx="2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2-DB21-463A-B864-4F57D8C83CE3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21-463A-B864-4F57D8C83CE3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21-463A-B864-4F57D8C83CE3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21-463A-B864-4F57D8C83C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0.1111111111111111</c:v>
              </c:pt>
              <c:pt idx="1">
                <c:v>0</c:v>
              </c:pt>
              <c:pt idx="2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6-DB21-463A-B864-4F57D8C83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175888"/>
        <c:axId val="452633712"/>
      </c:barChart>
      <c:catAx>
        <c:axId val="452175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2633712"/>
        <c:crosses val="autoZero"/>
        <c:auto val="1"/>
        <c:lblAlgn val="ctr"/>
        <c:lblOffset val="100"/>
        <c:noMultiLvlLbl val="0"/>
      </c:catAx>
      <c:valAx>
        <c:axId val="4526337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21758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DD-4563-AA6A-F0E356D1844D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DD-4563-AA6A-F0E356D1844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DD-4563-AA6A-F0E356D1844D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DD-4563-AA6A-F0E356D1844D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DD-4563-AA6A-F0E356D184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0.1875</c:v>
              </c:pt>
              <c:pt idx="1">
                <c:v>0.25</c:v>
              </c:pt>
              <c:pt idx="2">
                <c:v>0.46875</c:v>
              </c:pt>
              <c:pt idx="3">
                <c:v>9.375E-2</c:v>
              </c:pt>
            </c:numLit>
          </c:val>
          <c:extLst>
            <c:ext xmlns:c16="http://schemas.microsoft.com/office/drawing/2014/chart" uri="{C3380CC4-5D6E-409C-BE32-E72D297353CC}">
              <c16:uniqueId val="{00000005-F4DD-4563-AA6A-F0E356D1844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2C-47A2-AED9-4AF78245A6AA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2C-47A2-AED9-4AF78245A6AA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2C-47A2-AED9-4AF78245A6A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2C-47A2-AED9-4AF78245A6A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2C-47A2-AED9-4AF78245A6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7.1428571428571425E-2</c:v>
              </c:pt>
              <c:pt idx="1">
                <c:v>0.42857142857142855</c:v>
              </c:pt>
              <c:pt idx="2">
                <c:v>0.14285714285714285</c:v>
              </c:pt>
              <c:pt idx="3">
                <c:v>0</c:v>
              </c:pt>
              <c:pt idx="4">
                <c:v>0.35714285714285715</c:v>
              </c:pt>
            </c:numLit>
          </c:val>
          <c:extLst>
            <c:ext xmlns:c16="http://schemas.microsoft.com/office/drawing/2014/chart" uri="{C3380CC4-5D6E-409C-BE32-E72D297353CC}">
              <c16:uniqueId val="{00000005-5F2C-47A2-AED9-4AF78245A6A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A8-4F22-B6A2-6CB907005FB2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A8-4F22-B6A2-6CB907005FB2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A8-4F22-B6A2-6CB907005FB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A8-4F22-B6A2-6CB907005FB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A8-4F22-B6A2-6CB907005F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7.1428571428571425E-2</c:v>
              </c:pt>
              <c:pt idx="1">
                <c:v>0.42857142857142855</c:v>
              </c:pt>
              <c:pt idx="2">
                <c:v>0.21428571428571427</c:v>
              </c:pt>
              <c:pt idx="3">
                <c:v>0</c:v>
              </c:pt>
              <c:pt idx="4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5-D6A8-4F22-B6A2-6CB907005F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CF-402E-86A5-94E0B4968792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CF-402E-86A5-94E0B4968792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CF-402E-86A5-94E0B496879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CF-402E-86A5-94E0B496879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CF-402E-86A5-94E0B49687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0.35714285714285715</c:v>
              </c:pt>
              <c:pt idx="1">
                <c:v>0.42857142857142855</c:v>
              </c:pt>
              <c:pt idx="2">
                <c:v>0.14285714285714285</c:v>
              </c:pt>
              <c:pt idx="3">
                <c:v>0</c:v>
              </c:pt>
              <c:pt idx="4">
                <c:v>7.1428571428571425E-2</c:v>
              </c:pt>
            </c:numLit>
          </c:val>
          <c:extLst>
            <c:ext xmlns:c16="http://schemas.microsoft.com/office/drawing/2014/chart" uri="{C3380CC4-5D6E-409C-BE32-E72D297353CC}">
              <c16:uniqueId val="{00000005-4DCF-402E-86A5-94E0B496879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2A-442B-9053-EA6D90BC66FB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2A-442B-9053-EA6D90BC66FB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2A-442B-9053-EA6D90BC66F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2A-442B-9053-EA6D90BC66F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2A-442B-9053-EA6D90BC66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</c:v>
              </c:pt>
              <c:pt idx="1">
                <c:v>0.21428571428571427</c:v>
              </c:pt>
              <c:pt idx="2">
                <c:v>0.2857142857142857</c:v>
              </c:pt>
              <c:pt idx="3">
                <c:v>0.14285714285714285</c:v>
              </c:pt>
              <c:pt idx="4">
                <c:v>0.35714285714285715</c:v>
              </c:pt>
            </c:numLit>
          </c:val>
          <c:extLst>
            <c:ext xmlns:c16="http://schemas.microsoft.com/office/drawing/2014/chart" uri="{C3380CC4-5D6E-409C-BE32-E72D297353CC}">
              <c16:uniqueId val="{00000005-2A2A-442B-9053-EA6D90BC66F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0.2857142857142857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F7A-49FC-A518-52A51BAC9CD7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0.42857142857142855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F7A-49FC-A518-52A51BAC9CD7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0.5714285714285714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F7A-49FC-A518-52A51BAC9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01640"/>
        <c:axId val="450802032"/>
      </c:barChart>
      <c:catAx>
        <c:axId val="450801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50802032"/>
        <c:crosses val="autoZero"/>
        <c:auto val="1"/>
        <c:lblAlgn val="ctr"/>
        <c:lblOffset val="100"/>
        <c:noMultiLvlLbl val="0"/>
      </c:catAx>
      <c:valAx>
        <c:axId val="450802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801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D8-4D27-9DB1-6FBC3D5D0C3A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D8-4D27-9DB1-6FBC3D5D0C3A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D8-4D27-9DB1-6FBC3D5D0C3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D8-4D27-9DB1-6FBC3D5D0C3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D8-4D27-9DB1-6FBC3D5D0C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0.21428571428571427</c:v>
              </c:pt>
              <c:pt idx="1">
                <c:v>0.5714285714285714</c:v>
              </c:pt>
              <c:pt idx="2">
                <c:v>0.14285714285714285</c:v>
              </c:pt>
              <c:pt idx="3">
                <c:v>0</c:v>
              </c:pt>
              <c:pt idx="4">
                <c:v>7.1428571428571425E-2</c:v>
              </c:pt>
            </c:numLit>
          </c:val>
          <c:extLst>
            <c:ext xmlns:c16="http://schemas.microsoft.com/office/drawing/2014/chart" uri="{C3380CC4-5D6E-409C-BE32-E72D297353CC}">
              <c16:uniqueId val="{00000005-55D8-4D27-9DB1-6FBC3D5D0C3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4F-444F-88EE-B222727DAEE7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4F-444F-88EE-B222727DAEE7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4F-444F-88EE-B222727DAEE7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4F-444F-88EE-B222727DAEE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4F-444F-88EE-B222727DAE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0.21428571428571427</c:v>
              </c:pt>
              <c:pt idx="1">
                <c:v>0.5</c:v>
              </c:pt>
              <c:pt idx="2">
                <c:v>0.14285714285714285</c:v>
              </c:pt>
              <c:pt idx="3">
                <c:v>0</c:v>
              </c:pt>
              <c:pt idx="4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5-294F-444F-88EE-B222727DAEE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21-434E-9109-1452B0CEFE63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21-434E-9109-1452B0CEFE63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21-434E-9109-1452B0CEFE63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21-434E-9109-1452B0CEFE6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21-434E-9109-1452B0CEFE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0.2857142857142857</c:v>
              </c:pt>
              <c:pt idx="1">
                <c:v>0.32142857142857145</c:v>
              </c:pt>
              <c:pt idx="2">
                <c:v>3.5714285714285712E-2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921-434E-9109-1452B0CEFE6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C1-4D8F-B6EA-EFB8393FC0D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BC1-4D8F-B6EA-EFB8393FC0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0.16666666666666666</c:v>
              </c:pt>
              <c:pt idx="1">
                <c:v>0.25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4-5BC1-4D8F-B6EA-EFB8393FC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325496"/>
        <c:axId val="453325888"/>
      </c:barChart>
      <c:catAx>
        <c:axId val="453325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325888"/>
        <c:crosses val="autoZero"/>
        <c:auto val="1"/>
        <c:lblAlgn val="ctr"/>
        <c:lblOffset val="100"/>
        <c:noMultiLvlLbl val="0"/>
      </c:catAx>
      <c:valAx>
        <c:axId val="45332588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3325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0.58213256484149856</c:v>
              </c:pt>
              <c:pt idx="1">
                <c:v>0.21902017291066284</c:v>
              </c:pt>
              <c:pt idx="2">
                <c:v>8.9337175792507204E-2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06C-493F-9A36-79A297809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326672"/>
        <c:axId val="453327064"/>
      </c:barChart>
      <c:catAx>
        <c:axId val="45332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327064"/>
        <c:crosses val="autoZero"/>
        <c:auto val="1"/>
        <c:lblAlgn val="ctr"/>
        <c:lblOffset val="100"/>
        <c:noMultiLvlLbl val="0"/>
      </c:catAx>
      <c:valAx>
        <c:axId val="45332706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332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7C-420C-B7D3-EDB6D8741BEA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7C-420C-B7D3-EDB6D8741BEA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7C-420C-B7D3-EDB6D8741BEA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7C-420C-B7D3-EDB6D8741BEA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7C-420C-B7D3-EDB6D8741BE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7C-420C-B7D3-EDB6D8741B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0</c:v>
              </c:pt>
              <c:pt idx="1">
                <c:v>2.2922636103151862E-2</c:v>
              </c:pt>
              <c:pt idx="2">
                <c:v>2.8653295128939827E-3</c:v>
              </c:pt>
              <c:pt idx="3">
                <c:v>0.32378223495702008</c:v>
              </c:pt>
            </c:numLit>
          </c:val>
          <c:extLst>
            <c:ext xmlns:c16="http://schemas.microsoft.com/office/drawing/2014/chart" uri="{C3380CC4-5D6E-409C-BE32-E72D297353CC}">
              <c16:uniqueId val="{00000006-867C-420C-B7D3-EDB6D8741BE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60-4A1C-828A-CC31E57D8D68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60-4A1C-828A-CC31E57D8D68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60-4A1C-828A-CC31E57D8D68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60-4A1C-828A-CC31E57D8D68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60-4A1C-828A-CC31E57D8D6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60-4A1C-828A-CC31E57D8D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3.0379746835443037E-2</c:v>
              </c:pt>
              <c:pt idx="1">
                <c:v>0.21518987341772153</c:v>
              </c:pt>
              <c:pt idx="2">
                <c:v>0.13670886075949368</c:v>
              </c:pt>
              <c:pt idx="3">
                <c:v>2.5316455696202532E-3</c:v>
              </c:pt>
              <c:pt idx="4">
                <c:v>9.8734177215189872E-2</c:v>
              </c:pt>
            </c:numLit>
          </c:val>
          <c:extLst>
            <c:ext xmlns:c16="http://schemas.microsoft.com/office/drawing/2014/chart" uri="{C3380CC4-5D6E-409C-BE32-E72D297353CC}">
              <c16:uniqueId val="{00000006-A060-4A1C-828A-CC31E57D8D6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38-45DC-AF21-5CB7D20BE8A3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8-45DC-AF21-5CB7D20BE8A3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38-45DC-AF21-5CB7D20BE8A3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38-45DC-AF21-5CB7D20BE8A3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38-45DC-AF21-5CB7D20BE8A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38-45DC-AF21-5CB7D20BE8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0.13636363636363635</c:v>
              </c:pt>
              <c:pt idx="1">
                <c:v>6.8181818181818177E-2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238-45DC-AF21-5CB7D20BE8A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24-4D01-AB89-3D8D720A1B1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024-4D01-AB89-3D8D720A1B1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024-4D01-AB89-3D8D720A1B1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024-4D01-AB89-3D8D720A1B1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024-4D01-AB89-3D8D720A1B1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024-4D01-AB89-3D8D720A1B1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024-4D01-AB89-3D8D720A1B1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024-4D01-AB89-3D8D720A1B1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024-4D01-AB89-3D8D720A1B1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024-4D01-AB89-3D8D720A1B1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024-4D01-AB89-3D8D720A1B1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024-4D01-AB89-3D8D720A1B1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024-4D01-AB89-3D8D720A1B1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024-4D01-AB89-3D8D720A1B1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024-4D01-AB89-3D8D720A1B1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024-4D01-AB89-3D8D720A1B1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024-4D01-AB89-3D8D720A1B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22-C024-4D01-AB89-3D8D720A1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3329024"/>
        <c:axId val="453701880"/>
      </c:barChart>
      <c:catAx>
        <c:axId val="453329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701880"/>
        <c:crosses val="autoZero"/>
        <c:auto val="1"/>
        <c:lblAlgn val="ctr"/>
        <c:lblOffset val="100"/>
        <c:noMultiLvlLbl val="0"/>
      </c:catAx>
      <c:valAx>
        <c:axId val="4537018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332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8-4BF9-9363-FAC943FC6A60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8-4BF9-9363-FAC943FC6A60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08-4BF9-9363-FAC943FC6A60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8-4BF9-9363-FAC943FC6A60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08-4BF9-9363-FAC943FC6A6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8-4BF9-9363-FAC943FC6A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0.11363636363636363</c:v>
              </c:pt>
              <c:pt idx="1">
                <c:v>2.2727272727272728E-2</c:v>
              </c:pt>
            </c:numLit>
          </c:val>
          <c:extLst>
            <c:ext xmlns:c16="http://schemas.microsoft.com/office/drawing/2014/chart" uri="{C3380CC4-5D6E-409C-BE32-E72D297353CC}">
              <c16:uniqueId val="{00000006-C708-4BF9-9363-FAC943FC6A6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1.4245014245014245E-2</c:v>
              </c:pt>
              <c:pt idx="1">
                <c:v>3.5714285714285712E-2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2D9-4B10-AFEE-E1DEE3234F5B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3.4188034188034191E-2</c:v>
              </c:pt>
              <c:pt idx="1">
                <c:v>7.1428571428571425E-2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2D9-4B10-AFEE-E1DEE3234F5B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2.2792022792022793E-2</c:v>
              </c:pt>
              <c:pt idx="1">
                <c:v>0.10714285714285714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2D9-4B10-AFEE-E1DEE3234F5B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2.2792022792022793E-2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2D9-4B10-AFEE-E1DEE3234F5B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1.4245014245014245E-2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2D9-4B10-AFEE-E1DEE3234F5B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2.8490028490028491E-3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72D9-4B10-AFEE-E1DEE3234F5B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3.7037037037037035E-2</c:v>
              </c:pt>
              <c:pt idx="1">
                <c:v>0.10714285714285714</c:v>
              </c:pt>
              <c:pt idx="2">
                <c:v>0.22222222222222221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2D9-4B10-AFEE-E1DEE3234F5B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0.31623931623931623</c:v>
              </c:pt>
              <c:pt idx="1">
                <c:v>0.42857142857142855</c:v>
              </c:pt>
              <c:pt idx="2">
                <c:v>0.1111111111111111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2D9-4B10-AFEE-E1DEE3234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03208"/>
        <c:axId val="450803600"/>
      </c:barChart>
      <c:catAx>
        <c:axId val="450803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803600"/>
        <c:crosses val="autoZero"/>
        <c:auto val="1"/>
        <c:lblAlgn val="ctr"/>
        <c:lblOffset val="100"/>
        <c:noMultiLvlLbl val="0"/>
      </c:catAx>
      <c:valAx>
        <c:axId val="450803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803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29-49BF-A84A-8DCAF3BE3C6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329-49BF-A84A-8DCAF3BE3C6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329-49BF-A84A-8DCAF3BE3C6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329-49BF-A84A-8DCAF3BE3C6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329-49BF-A84A-8DCAF3BE3C6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329-49BF-A84A-8DCAF3BE3C6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329-49BF-A84A-8DCAF3BE3C6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329-49BF-A84A-8DCAF3BE3C6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329-49BF-A84A-8DCAF3BE3C6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329-49BF-A84A-8DCAF3BE3C6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329-49BF-A84A-8DCAF3BE3C6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329-49BF-A84A-8DCAF3BE3C6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329-49BF-A84A-8DCAF3BE3C6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329-49BF-A84A-8DCAF3BE3C6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329-49BF-A84A-8DCAF3BE3C6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329-49BF-A84A-8DCAF3BE3C6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5329-49BF-A84A-8DCAF3BE3C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3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5329-49BF-A84A-8DCAF3BE3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3703056"/>
        <c:axId val="453703448"/>
      </c:barChart>
      <c:catAx>
        <c:axId val="453703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703448"/>
        <c:crosses val="autoZero"/>
        <c:auto val="1"/>
        <c:lblAlgn val="ctr"/>
        <c:lblOffset val="100"/>
        <c:noMultiLvlLbl val="0"/>
      </c:catAx>
      <c:valAx>
        <c:axId val="45370344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3703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4.1578947368421053</c:v>
              </c:pt>
              <c:pt idx="1">
                <c:v>3.6578947368421053</c:v>
              </c:pt>
              <c:pt idx="2">
                <c:v>4.1578947368421053</c:v>
              </c:pt>
              <c:pt idx="3">
                <c:v>4.5</c:v>
              </c:pt>
              <c:pt idx="4">
                <c:v>4.4736842105263159</c:v>
              </c:pt>
              <c:pt idx="5">
                <c:v>4.6315789473684212</c:v>
              </c:pt>
              <c:pt idx="6">
                <c:v>4.6578947368421053</c:v>
              </c:pt>
              <c:pt idx="7">
                <c:v>4.2368421052631575</c:v>
              </c:pt>
            </c:numLit>
          </c:val>
          <c:extLst>
            <c:ext xmlns:c16="http://schemas.microsoft.com/office/drawing/2014/chart" uri="{C3380CC4-5D6E-409C-BE32-E72D297353CC}">
              <c16:uniqueId val="{00000000-9DD3-48DE-A603-F56AE053C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3704232"/>
        <c:axId val="453704624"/>
      </c:barChart>
      <c:catAx>
        <c:axId val="453704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704624"/>
        <c:crosses val="autoZero"/>
        <c:auto val="1"/>
        <c:lblAlgn val="ctr"/>
        <c:lblOffset val="100"/>
        <c:noMultiLvlLbl val="0"/>
      </c:catAx>
      <c:valAx>
        <c:axId val="45370462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70423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4.2815533980582527</c:v>
              </c:pt>
              <c:pt idx="1">
                <c:v>4.3074433656957929</c:v>
              </c:pt>
              <c:pt idx="2">
                <c:v>4.174757281553398</c:v>
              </c:pt>
              <c:pt idx="3">
                <c:v>4.0129449838187705</c:v>
              </c:pt>
              <c:pt idx="4">
                <c:v>4.5728155339805827</c:v>
              </c:pt>
              <c:pt idx="5">
                <c:v>4.1585760517799351</c:v>
              </c:pt>
              <c:pt idx="6">
                <c:v>4.3139158576051777</c:v>
              </c:pt>
              <c:pt idx="7">
                <c:v>4.3042071197411005</c:v>
              </c:pt>
              <c:pt idx="8">
                <c:v>4.2944983818770224</c:v>
              </c:pt>
              <c:pt idx="9">
                <c:v>4.0938511326860842</c:v>
              </c:pt>
              <c:pt idx="10">
                <c:v>3.6601941747572817</c:v>
              </c:pt>
              <c:pt idx="11">
                <c:v>4</c:v>
              </c:pt>
              <c:pt idx="12">
                <c:v>4</c:v>
              </c:pt>
              <c:pt idx="13">
                <c:v>4.1682847896440132</c:v>
              </c:pt>
              <c:pt idx="14">
                <c:v>4.1974110032362457</c:v>
              </c:pt>
              <c:pt idx="15">
                <c:v>4.1682847896440132</c:v>
              </c:pt>
            </c:numLit>
          </c:val>
          <c:extLst>
            <c:ext xmlns:c16="http://schemas.microsoft.com/office/drawing/2014/chart" uri="{C3380CC4-5D6E-409C-BE32-E72D297353CC}">
              <c16:uniqueId val="{00000000-D573-4B13-9A09-7B9640882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3705408"/>
        <c:axId val="454389688"/>
      </c:barChart>
      <c:catAx>
        <c:axId val="4537054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389688"/>
        <c:crosses val="autoZero"/>
        <c:auto val="1"/>
        <c:lblAlgn val="ctr"/>
        <c:lblOffset val="100"/>
        <c:noMultiLvlLbl val="0"/>
      </c:catAx>
      <c:valAx>
        <c:axId val="45438968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70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0.17678100263852242</c:v>
              </c:pt>
              <c:pt idx="1">
                <c:v>0.10554089709762533</c:v>
              </c:pt>
              <c:pt idx="2">
                <c:v>7.9155672823219003E-3</c:v>
              </c:pt>
              <c:pt idx="3">
                <c:v>0</c:v>
              </c:pt>
              <c:pt idx="4">
                <c:v>7.9155672823219003E-3</c:v>
              </c:pt>
            </c:numLit>
          </c:val>
          <c:extLst>
            <c:ext xmlns:c16="http://schemas.microsoft.com/office/drawing/2014/chart" uri="{C3380CC4-5D6E-409C-BE32-E72D297353CC}">
              <c16:uniqueId val="{00000000-E5E5-4F7B-ACF2-EE0A27FF40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4390472"/>
        <c:axId val="454390864"/>
      </c:barChart>
      <c:catAx>
        <c:axId val="454390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390864"/>
        <c:crosses val="autoZero"/>
        <c:auto val="1"/>
        <c:lblAlgn val="ctr"/>
        <c:lblOffset val="100"/>
        <c:noMultiLvlLbl val="0"/>
      </c:catAx>
      <c:valAx>
        <c:axId val="4543908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390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0.27704485488126651</c:v>
              </c:pt>
              <c:pt idx="1">
                <c:v>0.18997361477572558</c:v>
              </c:pt>
              <c:pt idx="2">
                <c:v>5.8047493403693931E-2</c:v>
              </c:pt>
              <c:pt idx="3">
                <c:v>5.2770448548812663E-3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DF0-47C3-9EF9-50949F9BD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391648"/>
        <c:axId val="454392040"/>
      </c:barChart>
      <c:catAx>
        <c:axId val="454391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4392040"/>
        <c:crosses val="autoZero"/>
        <c:auto val="1"/>
        <c:lblAlgn val="ctr"/>
        <c:lblOffset val="100"/>
        <c:noMultiLvlLbl val="0"/>
      </c:catAx>
      <c:valAx>
        <c:axId val="4543920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4391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0.19088319088319089</c:v>
              </c:pt>
              <c:pt idx="1">
                <c:v>0.19943019943019943</c:v>
              </c:pt>
              <c:pt idx="2">
                <c:v>1.9943019943019943E-2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5DB-4829-B167-00B842D79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4392824"/>
        <c:axId val="454393216"/>
        <c:axId val="0"/>
      </c:bar3DChart>
      <c:catAx>
        <c:axId val="454392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393216"/>
        <c:crosses val="autoZero"/>
        <c:auto val="1"/>
        <c:lblAlgn val="ctr"/>
        <c:lblOffset val="100"/>
        <c:noMultiLvlLbl val="0"/>
      </c:catAx>
      <c:valAx>
        <c:axId val="45439321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4392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0.57692307692307687</c:v>
              </c:pt>
              <c:pt idx="1">
                <c:v>0.625</c:v>
              </c:pt>
              <c:pt idx="2">
                <c:v>0.8571428571428571</c:v>
              </c:pt>
            </c:numLit>
          </c:val>
          <c:extLst>
            <c:ext xmlns:c16="http://schemas.microsoft.com/office/drawing/2014/chart" uri="{C3380CC4-5D6E-409C-BE32-E72D297353CC}">
              <c16:uniqueId val="{00000000-5096-46F4-8D7E-093C59247F47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0.42307692307692307</c:v>
              </c:pt>
              <c:pt idx="1">
                <c:v>0.375</c:v>
              </c:pt>
              <c:pt idx="2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1-5096-46F4-8D7E-093C59247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804384"/>
        <c:axId val="450804776"/>
      </c:barChart>
      <c:catAx>
        <c:axId val="450804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804776"/>
        <c:crosses val="autoZero"/>
        <c:auto val="1"/>
        <c:lblAlgn val="ctr"/>
        <c:lblOffset val="100"/>
        <c:noMultiLvlLbl val="0"/>
      </c:catAx>
      <c:valAx>
        <c:axId val="4508047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804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2020'!$C$60:$C$61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2020'!$H$60:$H$61</c:f>
              <c:numCache>
                <c:formatCode>0.00%</c:formatCode>
                <c:ptCount val="2"/>
                <c:pt idx="0">
                  <c:v>0.30434782608695654</c:v>
                </c:pt>
                <c:pt idx="1">
                  <c:v>0.69565217391304346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2020'!$C$72:$C$74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2020'!$H$72:$H$74</c:f>
              <c:numCache>
                <c:formatCode>0.00%</c:formatCode>
                <c:ptCount val="3"/>
                <c:pt idx="0">
                  <c:v>0.69565217391304346</c:v>
                </c:pt>
                <c:pt idx="1">
                  <c:v>0.2608695652173913</c:v>
                </c:pt>
                <c:pt idx="2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2020'!$C$78:$C$81</c:f>
              <c:strCach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Más de 2</c:v>
                </c:pt>
              </c:strCache>
            </c:strRef>
          </c:cat>
          <c:val>
            <c:numRef>
              <c:f>'Egresados 2020'!$E$78:$E$81</c:f>
              <c:numCache>
                <c:formatCode>0.0%</c:formatCode>
                <c:ptCount val="4"/>
                <c:pt idx="0">
                  <c:v>0.75362318840579712</c:v>
                </c:pt>
                <c:pt idx="1">
                  <c:v>0.15942028985507245</c:v>
                </c:pt>
                <c:pt idx="2">
                  <c:v>2.8985507246376812E-2</c:v>
                </c:pt>
                <c:pt idx="3">
                  <c:v>5.7971014492753624E-2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2020'!$I$111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2020'!$C$112:$C$118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2020'!$I$112:$I$118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2020'!$J$111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2020'!$C$112:$C$118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2020'!$J$112:$J$118</c:f>
              <c:numCache>
                <c:formatCode>0.0</c:formatCode>
                <c:ptCount val="7"/>
                <c:pt idx="0">
                  <c:v>4.4000000000000004</c:v>
                </c:pt>
                <c:pt idx="1">
                  <c:v>4.5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4.0999999999999996</c:v>
                </c:pt>
                <c:pt idx="5">
                  <c:v>4.5</c:v>
                </c:pt>
                <c:pt idx="6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2020'!$D$111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2020'!$C$112:$C$118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2020'!$D$112:$D$118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2020'!$C$112:$C$118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2020'!$E$112:$E$118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2020'!$C$112:$C$118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2020'!$F$112:$F$118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2020'!$C$112:$C$118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2020'!$G$112:$G$118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2020'!$C$112:$C$118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2020'!$H$112:$H$118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2020'!$C$149:$C$153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2020'!$D$149:$D$153</c:f>
              <c:numCache>
                <c:formatCode>0.00%</c:formatCode>
                <c:ptCount val="5"/>
                <c:pt idx="0">
                  <c:v>0</c:v>
                </c:pt>
                <c:pt idx="1">
                  <c:v>1.4492753623188406E-2</c:v>
                </c:pt>
                <c:pt idx="2">
                  <c:v>0.11594202898550725</c:v>
                </c:pt>
                <c:pt idx="3">
                  <c:v>0.43478260869565216</c:v>
                </c:pt>
                <c:pt idx="4">
                  <c:v>0.43478260869565216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2020'!$C$167:$C$168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2020'!$H$167:$H$168</c:f>
              <c:numCache>
                <c:formatCode>0.00%</c:formatCode>
                <c:ptCount val="2"/>
                <c:pt idx="0">
                  <c:v>0.91304347826086951</c:v>
                </c:pt>
                <c:pt idx="1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2020'!$C$182:$C$184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2020'!$H$182:$H$184</c:f>
              <c:numCache>
                <c:formatCode>0.00%</c:formatCode>
                <c:ptCount val="3"/>
                <c:pt idx="0">
                  <c:v>9.375E-2</c:v>
                </c:pt>
                <c:pt idx="1">
                  <c:v>0.90625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2020'!$C$199:$C$204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2020'!$D$199:$D$204</c:f>
              <c:numCache>
                <c:formatCode>0.00%</c:formatCode>
                <c:ptCount val="6"/>
                <c:pt idx="0">
                  <c:v>4.5454545454545456E-2</c:v>
                </c:pt>
                <c:pt idx="1">
                  <c:v>1.5151515151515152E-2</c:v>
                </c:pt>
                <c:pt idx="2">
                  <c:v>7.575757575757576E-2</c:v>
                </c:pt>
                <c:pt idx="3">
                  <c:v>0</c:v>
                </c:pt>
                <c:pt idx="4">
                  <c:v>3.0303030303030304E-2</c:v>
                </c:pt>
                <c:pt idx="5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2020'!$C$199:$C$204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2020'!$E$199:$E$204</c:f>
              <c:numCache>
                <c:formatCode>0.00%</c:formatCode>
                <c:ptCount val="6"/>
                <c:pt idx="0">
                  <c:v>0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2020'!$C$199:$C$204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2020'!$F$199:$F$204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2020'!$C$199:$C$204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2020'!$G$199:$G$204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2020'!$C$216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2020'!$D$216:$F$216</c:f>
              <c:numCache>
                <c:formatCode>0.00%</c:formatCode>
                <c:ptCount val="3"/>
                <c:pt idx="0">
                  <c:v>0.5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2020'!$C$217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2020'!$D$217:$F$217</c:f>
              <c:numCache>
                <c:formatCode>0.00%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2020'!$C$232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2020'!$D$232:$F$232</c:f>
              <c:numCache>
                <c:formatCode>0.00%</c:formatCode>
                <c:ptCount val="3"/>
                <c:pt idx="0">
                  <c:v>0.5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2020'!$C$233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2020'!$D$233:$F$233</c:f>
              <c:numCache>
                <c:formatCode>0.00%</c:formatCode>
                <c:ptCount val="3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2020'!$C$234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2020'!$D$234:$F$234</c:f>
              <c:numCache>
                <c:formatCode>0.00%</c:formatCode>
                <c:ptCount val="3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2020'!$C$235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2020'!$D$235:$F$235</c:f>
              <c:numCache>
                <c:formatCode>0.00%</c:formatCode>
                <c:ptCount val="3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0.2857142857142857</c:v>
              </c:pt>
              <c:pt idx="1">
                <c:v>0.7142857142857143</c:v>
              </c:pt>
              <c:pt idx="2">
                <c:v>0.7142857142857143</c:v>
              </c:pt>
            </c:numLit>
          </c:val>
          <c:extLst>
            <c:ext xmlns:c16="http://schemas.microsoft.com/office/drawing/2014/chart" uri="{C3380CC4-5D6E-409C-BE32-E72D297353CC}">
              <c16:uniqueId val="{00000000-7AC3-42D1-9099-D15F6B6722B4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C3-42D1-9099-D15F6B6722B4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C3-42D1-9099-D15F6B6722B4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C3-42D1-9099-D15F6B6722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7.1428571428571425E-2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AC3-42D1-9099-D15F6B672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50802816"/>
        <c:axId val="450801248"/>
      </c:barChart>
      <c:catAx>
        <c:axId val="450802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801248"/>
        <c:crosses val="autoZero"/>
        <c:auto val="1"/>
        <c:lblAlgn val="ctr"/>
        <c:lblOffset val="100"/>
        <c:noMultiLvlLbl val="0"/>
      </c:catAx>
      <c:valAx>
        <c:axId val="4508012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802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2020'!$C$251:$C$253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2020'!$H$251:$H$253</c:f>
              <c:numCache>
                <c:formatCode>0.00%</c:formatCode>
                <c:ptCount val="3"/>
                <c:pt idx="0">
                  <c:v>0.84057971014492749</c:v>
                </c:pt>
                <c:pt idx="1">
                  <c:v>0.11594202898550725</c:v>
                </c:pt>
                <c:pt idx="2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2020'!$C$271:$C$275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2020'!$H$271:$H$275</c:f>
              <c:numCache>
                <c:formatCode>0.00%</c:formatCode>
                <c:ptCount val="5"/>
                <c:pt idx="0">
                  <c:v>0</c:v>
                </c:pt>
                <c:pt idx="1">
                  <c:v>2.8985507246376812E-2</c:v>
                </c:pt>
                <c:pt idx="2">
                  <c:v>0.18840579710144928</c:v>
                </c:pt>
                <c:pt idx="3">
                  <c:v>0.56521739130434778</c:v>
                </c:pt>
                <c:pt idx="4">
                  <c:v>0.21739130434782608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2020'!$C$282:$C$285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2020'!$E$282:$E$285</c:f>
              <c:numCache>
                <c:formatCode>0.00%</c:formatCode>
                <c:ptCount val="4"/>
                <c:pt idx="0">
                  <c:v>0.62903225806451613</c:v>
                </c:pt>
                <c:pt idx="1">
                  <c:v>0.33870967741935482</c:v>
                </c:pt>
                <c:pt idx="2">
                  <c:v>3.2258064516129031E-2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2020'!$C$103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2020'!$D$103:$H$103</c:f>
              <c:numCache>
                <c:formatCode>0.00%</c:formatCode>
                <c:ptCount val="5"/>
                <c:pt idx="0">
                  <c:v>9.0909090909090912E-2</c:v>
                </c:pt>
                <c:pt idx="1">
                  <c:v>0.31707317073170732</c:v>
                </c:pt>
                <c:pt idx="2">
                  <c:v>0.30985915492957744</c:v>
                </c:pt>
                <c:pt idx="3">
                  <c:v>0.1388888888888889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2020'!$C$104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2020'!$D$104:$H$104</c:f>
              <c:numCache>
                <c:formatCode>0.00%</c:formatCode>
                <c:ptCount val="5"/>
                <c:pt idx="0">
                  <c:v>0.27272727272727271</c:v>
                </c:pt>
                <c:pt idx="1">
                  <c:v>0.24390243902439024</c:v>
                </c:pt>
                <c:pt idx="2">
                  <c:v>0.21830985915492956</c:v>
                </c:pt>
                <c:pt idx="3">
                  <c:v>0.29166666666666669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2020'!$C$105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2020'!$D$105:$H$105</c:f>
              <c:numCache>
                <c:formatCode>0.00%</c:formatCode>
                <c:ptCount val="5"/>
                <c:pt idx="0">
                  <c:v>0.27272727272727271</c:v>
                </c:pt>
                <c:pt idx="1">
                  <c:v>0.17073170731707318</c:v>
                </c:pt>
                <c:pt idx="2">
                  <c:v>0.21830985915492956</c:v>
                </c:pt>
                <c:pt idx="3">
                  <c:v>0.34722222222222221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2020'!$C$106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2020'!$D$106:$H$106</c:f>
              <c:numCache>
                <c:formatCode>0.00%</c:formatCode>
                <c:ptCount val="5"/>
                <c:pt idx="0">
                  <c:v>0.36363636363636365</c:v>
                </c:pt>
                <c:pt idx="1">
                  <c:v>0.26829268292682928</c:v>
                </c:pt>
                <c:pt idx="2">
                  <c:v>0.25352112676056338</c:v>
                </c:pt>
                <c:pt idx="3">
                  <c:v>0.22222222222222221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26D-4CC5-8C8E-7FD7364A84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26D-4CC5-8C8E-7FD7364A84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26D-4CC5-8C8E-7FD7364A84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Casado (a)/Unión libre</c:v>
              </c:pt>
              <c:pt idx="1">
                <c:v>Otro</c:v>
              </c:pt>
              <c:pt idx="2">
                <c:v>Soltero (a)</c:v>
              </c:pt>
            </c:strLit>
          </c:cat>
          <c:val>
            <c:numLit>
              <c:formatCode>General</c:formatCode>
              <c:ptCount val="3"/>
              <c:pt idx="0">
                <c:v>11</c:v>
              </c:pt>
              <c:pt idx="1">
                <c:v>4</c:v>
              </c:pt>
              <c:pt idx="2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6-E26D-4CC5-8C8E-7FD7364A840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9C7-484B-B1CB-7D7E41169C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9C7-484B-B1CB-7D7E41169C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9C7-484B-B1CB-7D7E41169C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0</c:v>
              </c:pt>
              <c:pt idx="1">
                <c:v>1</c:v>
              </c:pt>
              <c:pt idx="2">
                <c:v>2</c:v>
              </c:pt>
            </c:strLit>
          </c:cat>
          <c:val>
            <c:numLit>
              <c:formatCode>General</c:formatCode>
              <c:ptCount val="3"/>
              <c:pt idx="0">
                <c:v>68</c:v>
              </c:pt>
              <c:pt idx="1">
                <c:v>12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6-79C7-484B-B1CB-7D7E41169CA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58-4917-8121-C69299D70DBF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58-4917-8121-C69299D70DB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58-4917-8121-C69299D70D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3</c:v>
              </c:pt>
              <c:pt idx="1">
                <c:v>4</c:v>
              </c:pt>
              <c:pt idx="2">
                <c:v>5</c:v>
              </c:pt>
            </c:strLit>
          </c:cat>
          <c:val>
            <c:numLit>
              <c:formatCode>General</c:formatCode>
              <c:ptCount val="3"/>
              <c:pt idx="0">
                <c:v>14</c:v>
              </c:pt>
              <c:pt idx="1">
                <c:v>41</c:v>
              </c:pt>
              <c:pt idx="2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3-9158-4917-8121-C69299D70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23899872"/>
        <c:axId val="223853296"/>
        <c:axId val="0"/>
      </c:bar3DChart>
      <c:catAx>
        <c:axId val="22389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3853296"/>
        <c:crosses val="autoZero"/>
        <c:auto val="1"/>
        <c:lblAlgn val="ctr"/>
        <c:lblOffset val="100"/>
        <c:noMultiLvlLbl val="0"/>
      </c:catAx>
      <c:valAx>
        <c:axId val="22385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389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627-4554-8B81-8209D93C52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627-4554-8B81-8209D93C52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8</c:v>
              </c:pt>
              <c:pt idx="1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4-6627-4554-8B81-8209D93C52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"/>
          <c:y val="0.4646172353455818"/>
          <c:w val="0.33333333333333331"/>
          <c:h val="0.223517424905220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17%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51%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32%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3.0555555555555506E-2"/>
              <c:y val="-6.9444444444444448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8.3333333333333332E-3"/>
              <c:y val="-6.4814814814814811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80%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1.1111111111111112E-2"/>
              <c:y val="-8.3333333333333329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3.0555555555555506E-2"/>
              <c:y val="-6.9444444444444448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8.3333333333333332E-3"/>
              <c:y val="-6.4814814814814811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80%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1.1111111111111112E-2"/>
              <c:y val="-8.3333333333333329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0555555555555506E-2"/>
                  <c:y val="-6.94444444444444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AA5-49D8-9E0C-BCDFAF992C94}"/>
                </c:ext>
              </c:extLst>
            </c:dLbl>
            <c:dLbl>
              <c:idx val="1"/>
              <c:layout>
                <c:manualLayout>
                  <c:x val="8.3333333333333332E-3"/>
                  <c:y val="-6.48148148148148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A5-49D8-9E0C-BCDFAF992C9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AA5-49D8-9E0C-BCDFAF992C94}"/>
                </c:ext>
              </c:extLst>
            </c:dLbl>
            <c:dLbl>
              <c:idx val="3"/>
              <c:layout>
                <c:manualLayout>
                  <c:x val="1.1111111111111112E-2"/>
                  <c:y val="-8.33333333333333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AA5-49D8-9E0C-BCDFAF992C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Doctorado</c:v>
              </c:pt>
              <c:pt idx="1">
                <c:v>Especialización  </c:v>
              </c:pt>
              <c:pt idx="2">
                <c:v>Maestría</c:v>
              </c:pt>
              <c:pt idx="3">
                <c:v>Ninguno</c:v>
              </c:pt>
            </c:strLit>
          </c:cat>
          <c:val>
            <c:numLit>
              <c:formatCode>General</c:formatCode>
              <c:ptCount val="4"/>
              <c:pt idx="0">
                <c:v>2</c:v>
              </c:pt>
              <c:pt idx="1">
                <c:v>6</c:v>
              </c:pt>
              <c:pt idx="2">
                <c:v>65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4-3AA5-49D8-9E0C-BCDFAF992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23899872"/>
        <c:axId val="223853296"/>
        <c:axId val="0"/>
      </c:bar3DChart>
      <c:catAx>
        <c:axId val="22389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3853296"/>
        <c:crosses val="autoZero"/>
        <c:auto val="1"/>
        <c:lblAlgn val="ctr"/>
        <c:lblOffset val="100"/>
        <c:noMultiLvlLbl val="0"/>
      </c:catAx>
      <c:valAx>
        <c:axId val="22385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389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17%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51%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32%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3.0555555555555506E-2"/>
              <c:y val="-6.9444444444444448E-2"/>
            </c:manualLayout>
          </c:layout>
          <c:tx>
            <c:rich>
              <a:bodyPr/>
              <a:lstStyle/>
              <a:p>
                <a:r>
                  <a:rPr lang="en-US"/>
                  <a:t>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layout>
            <c:manualLayout>
              <c:x val="8.3333333333333332E-3"/>
              <c:y val="-6.4814814814814811E-2"/>
            </c:manualLayout>
          </c:layout>
          <c:tx>
            <c:rich>
              <a:bodyPr/>
              <a:lstStyle/>
              <a:p>
                <a:r>
                  <a:rPr lang="en-US"/>
                  <a:t>7%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tx>
            <c:rich>
              <a:bodyPr/>
              <a:lstStyle/>
              <a:p>
                <a:r>
                  <a:rPr lang="en-US"/>
                  <a:t>80%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1.1111111111111112E-2"/>
              <c:y val="-8.3333333333333329E-2"/>
            </c:manualLayout>
          </c:layout>
          <c:tx>
            <c:rich>
              <a:bodyPr/>
              <a:lstStyle/>
              <a:p>
                <a:r>
                  <a:rPr lang="en-US"/>
                  <a:t>10%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425-4DC5-9009-B1688CB0350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25-4DC5-9009-B1688CB035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48</c:v>
              </c:pt>
              <c:pt idx="1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2-C425-4DC5-9009-B1688CB03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23899872"/>
        <c:axId val="223853296"/>
        <c:axId val="0"/>
      </c:bar3DChart>
      <c:catAx>
        <c:axId val="22389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3853296"/>
        <c:crosses val="autoZero"/>
        <c:auto val="1"/>
        <c:lblAlgn val="ctr"/>
        <c:lblOffset val="100"/>
        <c:noMultiLvlLbl val="0"/>
      </c:catAx>
      <c:valAx>
        <c:axId val="22385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389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7.1428571428571425E-2</c:v>
              </c:pt>
              <c:pt idx="1">
                <c:v>0.44444444444444442</c:v>
              </c:pt>
              <c:pt idx="2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0-0746-4002-986E-8E2C571B0551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0.14285714285714285</c:v>
              </c:pt>
              <c:pt idx="1">
                <c:v>0</c:v>
              </c:pt>
              <c:pt idx="2">
                <c:v>0.2857142857142857</c:v>
              </c:pt>
            </c:numLit>
          </c:val>
          <c:extLst>
            <c:ext xmlns:c16="http://schemas.microsoft.com/office/drawing/2014/chart" uri="{C3380CC4-5D6E-409C-BE32-E72D297353CC}">
              <c16:uniqueId val="{00000001-0746-4002-986E-8E2C571B0551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0.10714285714285714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746-4002-986E-8E2C571B0551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46-4002-986E-8E2C571B0551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46-4002-986E-8E2C571B0551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46-4002-986E-8E2C571B05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7.1428571428571425E-2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746-4002-986E-8E2C571B0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533104"/>
        <c:axId val="450533496"/>
      </c:barChart>
      <c:catAx>
        <c:axId val="450533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0533496"/>
        <c:crosses val="autoZero"/>
        <c:auto val="1"/>
        <c:lblAlgn val="ctr"/>
        <c:lblOffset val="100"/>
        <c:noMultiLvlLbl val="0"/>
      </c:catAx>
      <c:valAx>
        <c:axId val="4505334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53310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tx>
            <c:rich>
              <a:bodyPr/>
              <a:lstStyle/>
              <a:p>
                <a:r>
                  <a:rPr lang="en-US"/>
                  <a:t>17%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51%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32%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3.0555555555555506E-2"/>
              <c:y val="-6.9444444444444448E-2"/>
            </c:manualLayout>
          </c:layout>
          <c:tx>
            <c:rich>
              <a:bodyPr/>
              <a:lstStyle/>
              <a:p>
                <a:r>
                  <a:rPr lang="en-US"/>
                  <a:t>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layout>
            <c:manualLayout>
              <c:x val="8.3333333333333332E-3"/>
              <c:y val="-6.4814814814814811E-2"/>
            </c:manualLayout>
          </c:layout>
          <c:tx>
            <c:rich>
              <a:bodyPr/>
              <a:lstStyle/>
              <a:p>
                <a:r>
                  <a:rPr lang="en-US"/>
                  <a:t>7%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tx>
            <c:rich>
              <a:bodyPr/>
              <a:lstStyle/>
              <a:p>
                <a:r>
                  <a:rPr lang="en-US"/>
                  <a:t>80%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1.1111111111111112E-2"/>
              <c:y val="-8.3333333333333329E-2"/>
            </c:manualLayout>
          </c:layout>
          <c:tx>
            <c:rich>
              <a:bodyPr/>
              <a:lstStyle/>
              <a:p>
                <a:r>
                  <a:rPr lang="en-US"/>
                  <a:t>10%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tx>
            <c:rich>
              <a:bodyPr/>
              <a:lstStyle/>
              <a:p>
                <a:r>
                  <a:rPr lang="en-US"/>
                  <a:t>59%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tx>
            <c:rich>
              <a:bodyPr/>
              <a:lstStyle/>
              <a:p>
                <a:r>
                  <a:rPr lang="en-US"/>
                  <a:t>41%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1.3888888888888888E-2"/>
              <c:y val="-8.3333333333333412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layout>
            <c:manualLayout>
              <c:x val="1.3888888888888888E-2"/>
              <c:y val="-8.3333333333333412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3AB-446A-9ADD-7F752242BFF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3AB-446A-9ADD-7F752242BFF2}"/>
                </c:ext>
              </c:extLst>
            </c:dLbl>
            <c:dLbl>
              <c:idx val="2"/>
              <c:layout>
                <c:manualLayout>
                  <c:x val="1.3888888888888888E-2"/>
                  <c:y val="-8.33333333333334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3AB-446A-9ADD-7F752242BFF2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3AB-446A-9ADD-7F752242BF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Buscando empleo</c:v>
              </c:pt>
              <c:pt idx="1">
                <c:v>Estudiando</c:v>
              </c:pt>
              <c:pt idx="2">
                <c:v>Otra actividad</c:v>
              </c:pt>
              <c:pt idx="3">
                <c:v>Trabajando</c:v>
              </c:pt>
            </c:strLit>
          </c:cat>
          <c:val>
            <c:numLit>
              <c:formatCode>General</c:formatCode>
              <c:ptCount val="4"/>
              <c:pt idx="0">
                <c:v>17</c:v>
              </c:pt>
              <c:pt idx="1">
                <c:v>37</c:v>
              </c:pt>
              <c:pt idx="2">
                <c:v>4</c:v>
              </c:pt>
              <c:pt idx="3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4-63AB-446A-9ADD-7F752242B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23899872"/>
        <c:axId val="223853296"/>
        <c:axId val="0"/>
      </c:bar3DChart>
      <c:catAx>
        <c:axId val="22389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3853296"/>
        <c:crosses val="autoZero"/>
        <c:auto val="1"/>
        <c:lblAlgn val="ctr"/>
        <c:lblOffset val="100"/>
        <c:noMultiLvlLbl val="0"/>
      </c:catAx>
      <c:valAx>
        <c:axId val="22385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389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05-481B-8EEF-343F0F1372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05-481B-8EEF-343F0F1372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05-481B-8EEF-343F0F1372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NO</c:v>
              </c:pt>
              <c:pt idx="1">
                <c:v>SI</c:v>
              </c:pt>
              <c:pt idx="2">
                <c:v>Ya tengo un Emprendimiento</c:v>
              </c:pt>
            </c:strLit>
          </c:cat>
          <c:val>
            <c:numLit>
              <c:formatCode>General</c:formatCode>
              <c:ptCount val="3"/>
              <c:pt idx="0">
                <c:v>22</c:v>
              </c:pt>
              <c:pt idx="1">
                <c:v>47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6-3905-481B-8EEF-343F0F1372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"/>
          <c:y val="0.4646172353455818"/>
          <c:w val="0.33333333333333331"/>
          <c:h val="0.301642971711869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FE9-461B-A9E5-DB831A3FEF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FE9-461B-A9E5-DB831A3FEF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FE9-461B-A9E5-DB831A3FEF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FE9-461B-A9E5-DB831A3FEF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FE9-461B-A9E5-DB831A3FEF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strLit>
          </c:cat>
          <c:val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11</c:v>
              </c:pt>
              <c:pt idx="3">
                <c:v>40</c:v>
              </c:pt>
              <c:pt idx="4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A-9FE9-461B-A9E5-DB831A3FEF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"/>
          <c:y val="0.4646172353455818"/>
          <c:w val="0.33333333333333331"/>
          <c:h val="0.457894065325167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FC-4514-9F19-EE3B1C5656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FC-4514-9F19-EE3B1C5656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FC-4514-9F19-EE3B1C5656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Buena  </c:v>
              </c:pt>
              <c:pt idx="1">
                <c:v>Excelente  </c:v>
              </c:pt>
              <c:pt idx="2">
                <c:v>Regular  </c:v>
              </c:pt>
            </c:strLit>
          </c:cat>
          <c:val>
            <c:numLit>
              <c:formatCode>General</c:formatCode>
              <c:ptCount val="3"/>
              <c:pt idx="0">
                <c:v>34</c:v>
              </c:pt>
              <c:pt idx="1">
                <c:v>45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6-41FC-4514-9F19-EE3B1C5656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"/>
          <c:y val="0.4646172353455818"/>
          <c:w val="0.33333333333333331"/>
          <c:h val="0.301642971711869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0.2857142857142857</c:v>
              </c:pt>
              <c:pt idx="1">
                <c:v>0.55555555555555558</c:v>
              </c:pt>
              <c:pt idx="2">
                <c:v>0.5714285714285714</c:v>
              </c:pt>
            </c:numLit>
          </c:val>
          <c:extLst>
            <c:ext xmlns:c16="http://schemas.microsoft.com/office/drawing/2014/chart" uri="{C3380CC4-5D6E-409C-BE32-E72D297353CC}">
              <c16:uniqueId val="{00000000-313C-4CAF-92E6-5A24BBF66DD8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0.10714285714285714</c:v>
              </c:pt>
              <c:pt idx="1">
                <c:v>0.1111111111111111</c:v>
              </c:pt>
              <c:pt idx="2">
                <c:v>0.14285714285714285</c:v>
              </c:pt>
            </c:numLit>
          </c:val>
          <c:extLst>
            <c:ext xmlns:c16="http://schemas.microsoft.com/office/drawing/2014/chart" uri="{C3380CC4-5D6E-409C-BE32-E72D297353CC}">
              <c16:uniqueId val="{00000001-313C-4CAF-92E6-5A24BBF66DD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0534280"/>
        <c:axId val="450534672"/>
      </c:barChart>
      <c:catAx>
        <c:axId val="450534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50534672"/>
        <c:crosses val="autoZero"/>
        <c:auto val="1"/>
        <c:lblAlgn val="ctr"/>
        <c:lblOffset val="100"/>
        <c:noMultiLvlLbl val="0"/>
      </c:catAx>
      <c:valAx>
        <c:axId val="4505346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505342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image" Target="../media/image6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image" Target="../media/image5.png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21" Type="http://schemas.openxmlformats.org/officeDocument/2006/relationships/image" Target="../media/image8.png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7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Relationship Id="rId22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7.xml"/><Relationship Id="rId13" Type="http://schemas.openxmlformats.org/officeDocument/2006/relationships/chart" Target="../charts/chart82.xml"/><Relationship Id="rId3" Type="http://schemas.openxmlformats.org/officeDocument/2006/relationships/image" Target="../media/image12.jpeg"/><Relationship Id="rId7" Type="http://schemas.openxmlformats.org/officeDocument/2006/relationships/chart" Target="../charts/chart76.xml"/><Relationship Id="rId12" Type="http://schemas.openxmlformats.org/officeDocument/2006/relationships/chart" Target="../charts/chart81.xml"/><Relationship Id="rId2" Type="http://schemas.openxmlformats.org/officeDocument/2006/relationships/image" Target="../media/image11.png"/><Relationship Id="rId1" Type="http://schemas.openxmlformats.org/officeDocument/2006/relationships/image" Target="../media/image10.jpeg"/><Relationship Id="rId6" Type="http://schemas.openxmlformats.org/officeDocument/2006/relationships/chart" Target="../charts/chart75.xml"/><Relationship Id="rId11" Type="http://schemas.openxmlformats.org/officeDocument/2006/relationships/chart" Target="../charts/chart80.xml"/><Relationship Id="rId5" Type="http://schemas.openxmlformats.org/officeDocument/2006/relationships/chart" Target="../charts/chart74.xml"/><Relationship Id="rId10" Type="http://schemas.openxmlformats.org/officeDocument/2006/relationships/chart" Target="../charts/chart79.xml"/><Relationship Id="rId4" Type="http://schemas.openxmlformats.org/officeDocument/2006/relationships/image" Target="../media/image13.png"/><Relationship Id="rId9" Type="http://schemas.openxmlformats.org/officeDocument/2006/relationships/chart" Target="../charts/chart78.xml"/><Relationship Id="rId14" Type="http://schemas.openxmlformats.org/officeDocument/2006/relationships/chart" Target="../charts/chart8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       Licenciatura en Etnoeducación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309</xdr:row>
      <xdr:rowOff>9525</xdr:rowOff>
    </xdr:from>
    <xdr:to>
      <xdr:col>14</xdr:col>
      <xdr:colOff>628649</xdr:colOff>
      <xdr:row>318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1E655B2D-9A2C-4712-A24F-3A42DE965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368</xdr:row>
      <xdr:rowOff>238126</xdr:rowOff>
    </xdr:from>
    <xdr:to>
      <xdr:col>13</xdr:col>
      <xdr:colOff>266699</xdr:colOff>
      <xdr:row>390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BA838518-9098-44C1-9004-38597220F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392</xdr:row>
      <xdr:rowOff>220436</xdr:rowOff>
    </xdr:from>
    <xdr:to>
      <xdr:col>15</xdr:col>
      <xdr:colOff>346982</xdr:colOff>
      <xdr:row>400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BDC7F637-5A4E-4C0F-97ED-56247D7D7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338</xdr:row>
      <xdr:rowOff>340177</xdr:rowOff>
    </xdr:from>
    <xdr:to>
      <xdr:col>14</xdr:col>
      <xdr:colOff>1088572</xdr:colOff>
      <xdr:row>349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B5B04F43-0376-4BB8-9555-8DC5AED43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402</xdr:row>
      <xdr:rowOff>279192</xdr:rowOff>
    </xdr:from>
    <xdr:to>
      <xdr:col>16</xdr:col>
      <xdr:colOff>408213</xdr:colOff>
      <xdr:row>429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8AB8045F-08C5-48CD-8068-24CA42C5CC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433</xdr:row>
      <xdr:rowOff>94384</xdr:rowOff>
    </xdr:from>
    <xdr:to>
      <xdr:col>14</xdr:col>
      <xdr:colOff>1047750</xdr:colOff>
      <xdr:row>441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C729BFDD-0E1C-46C3-943A-50FB6ADB5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507</xdr:row>
      <xdr:rowOff>304800</xdr:rowOff>
    </xdr:from>
    <xdr:to>
      <xdr:col>15</xdr:col>
      <xdr:colOff>367393</xdr:colOff>
      <xdr:row>518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A0B9709D-FE80-4070-9DFD-4F4C0F66C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520</xdr:row>
      <xdr:rowOff>87457</xdr:rowOff>
    </xdr:from>
    <xdr:to>
      <xdr:col>16</xdr:col>
      <xdr:colOff>272143</xdr:colOff>
      <xdr:row>533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69A925E3-7AAA-4B2A-9AF6-897A286A6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535</xdr:row>
      <xdr:rowOff>475384</xdr:rowOff>
    </xdr:from>
    <xdr:to>
      <xdr:col>14</xdr:col>
      <xdr:colOff>1163782</xdr:colOff>
      <xdr:row>546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51AE0ED1-56DC-45B8-AC16-889C4297C1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548</xdr:row>
      <xdr:rowOff>38100</xdr:rowOff>
    </xdr:from>
    <xdr:to>
      <xdr:col>15</xdr:col>
      <xdr:colOff>34637</xdr:colOff>
      <xdr:row>565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58EAD602-0E0D-47F7-8023-EFBF111B5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660</xdr:row>
      <xdr:rowOff>123825</xdr:rowOff>
    </xdr:from>
    <xdr:to>
      <xdr:col>7</xdr:col>
      <xdr:colOff>571500</xdr:colOff>
      <xdr:row>671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730A8B4D-5854-4253-935A-CBE4C2784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658</xdr:row>
      <xdr:rowOff>64324</xdr:rowOff>
    </xdr:from>
    <xdr:to>
      <xdr:col>13</xdr:col>
      <xdr:colOff>613559</xdr:colOff>
      <xdr:row>671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5159549D-AC0D-4178-959B-DF27B30AC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55</xdr:row>
      <xdr:rowOff>141193</xdr:rowOff>
    </xdr:from>
    <xdr:to>
      <xdr:col>14</xdr:col>
      <xdr:colOff>224918</xdr:colOff>
      <xdr:row>63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DE38543E-85C5-4A61-83EC-D937B657D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65</xdr:row>
      <xdr:rowOff>180973</xdr:rowOff>
    </xdr:from>
    <xdr:to>
      <xdr:col>16</xdr:col>
      <xdr:colOff>136070</xdr:colOff>
      <xdr:row>75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88C7F6AB-6571-429C-ACC2-AB8399EF1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676</xdr:row>
      <xdr:rowOff>13607</xdr:rowOff>
    </xdr:from>
    <xdr:to>
      <xdr:col>12</xdr:col>
      <xdr:colOff>0</xdr:colOff>
      <xdr:row>687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1B2756EC-84D6-4955-9139-9DE0FB03A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692</xdr:row>
      <xdr:rowOff>66674</xdr:rowOff>
    </xdr:from>
    <xdr:to>
      <xdr:col>14</xdr:col>
      <xdr:colOff>9524</xdr:colOff>
      <xdr:row>704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43F34868-B666-415E-B739-62AEA5FA9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94</xdr:row>
      <xdr:rowOff>144555</xdr:rowOff>
    </xdr:from>
    <xdr:to>
      <xdr:col>13</xdr:col>
      <xdr:colOff>941294</xdr:colOff>
      <xdr:row>102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F88E6380-989B-4032-9970-FB691D33A9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102</xdr:row>
      <xdr:rowOff>470900</xdr:rowOff>
    </xdr:from>
    <xdr:to>
      <xdr:col>13</xdr:col>
      <xdr:colOff>1154207</xdr:colOff>
      <xdr:row>110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4D2E9055-2855-4939-A815-EC483339F8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169</xdr:row>
      <xdr:rowOff>63954</xdr:rowOff>
    </xdr:from>
    <xdr:to>
      <xdr:col>14</xdr:col>
      <xdr:colOff>255815</xdr:colOff>
      <xdr:row>183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29A9ACE0-7739-4E4E-BB0D-E6F972CC4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184</xdr:row>
      <xdr:rowOff>163286</xdr:rowOff>
    </xdr:from>
    <xdr:to>
      <xdr:col>14</xdr:col>
      <xdr:colOff>1088572</xdr:colOff>
      <xdr:row>202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E5FD9EB7-8A1E-4280-BE6E-C483A51CC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235</xdr:row>
      <xdr:rowOff>157100</xdr:rowOff>
    </xdr:from>
    <xdr:to>
      <xdr:col>14</xdr:col>
      <xdr:colOff>1061357</xdr:colOff>
      <xdr:row>251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4D570615-46E0-409A-8159-F7F987CFD2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251</xdr:row>
      <xdr:rowOff>152646</xdr:rowOff>
    </xdr:from>
    <xdr:to>
      <xdr:col>14</xdr:col>
      <xdr:colOff>1061357</xdr:colOff>
      <xdr:row>267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7D5CD376-9DCB-462E-817A-CA1B5DE9F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269</xdr:row>
      <xdr:rowOff>40820</xdr:rowOff>
    </xdr:from>
    <xdr:to>
      <xdr:col>15</xdr:col>
      <xdr:colOff>272143</xdr:colOff>
      <xdr:row>286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67760BF6-143F-4C0B-86DF-91955E9DC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285</xdr:row>
      <xdr:rowOff>189140</xdr:rowOff>
    </xdr:from>
    <xdr:to>
      <xdr:col>14</xdr:col>
      <xdr:colOff>1197429</xdr:colOff>
      <xdr:row>302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E7E15D4F-D25A-4726-846F-340DFD7C0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324</xdr:row>
      <xdr:rowOff>159226</xdr:rowOff>
    </xdr:from>
    <xdr:to>
      <xdr:col>15</xdr:col>
      <xdr:colOff>272143</xdr:colOff>
      <xdr:row>336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6FA27689-D4EA-430C-B0A6-CF0A538FC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356</xdr:row>
      <xdr:rowOff>76200</xdr:rowOff>
    </xdr:from>
    <xdr:to>
      <xdr:col>12</xdr:col>
      <xdr:colOff>133350</xdr:colOff>
      <xdr:row>366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CD22E948-8A1A-4DBF-8B20-908A5590D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458</xdr:row>
      <xdr:rowOff>268059</xdr:rowOff>
    </xdr:from>
    <xdr:to>
      <xdr:col>15</xdr:col>
      <xdr:colOff>40023</xdr:colOff>
      <xdr:row>466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D1E84939-E517-466D-8B3F-864EB10DEC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445</xdr:row>
      <xdr:rowOff>194583</xdr:rowOff>
    </xdr:from>
    <xdr:to>
      <xdr:col>14</xdr:col>
      <xdr:colOff>979715</xdr:colOff>
      <xdr:row>453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60E3E83B-0BBF-4223-BFBB-331477E4C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724</xdr:row>
      <xdr:rowOff>54429</xdr:rowOff>
    </xdr:from>
    <xdr:to>
      <xdr:col>8</xdr:col>
      <xdr:colOff>510269</xdr:colOff>
      <xdr:row>740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03DEAFE0-1ECE-45D8-8558-D76B4ADEF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710</xdr:row>
      <xdr:rowOff>71436</xdr:rowOff>
    </xdr:from>
    <xdr:to>
      <xdr:col>14</xdr:col>
      <xdr:colOff>1023937</xdr:colOff>
      <xdr:row>723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A76D7DA7-3812-4CF3-8763-F9182B2FE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743</xdr:row>
      <xdr:rowOff>55790</xdr:rowOff>
    </xdr:from>
    <xdr:to>
      <xdr:col>15</xdr:col>
      <xdr:colOff>149678</xdr:colOff>
      <xdr:row>751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0ACF76FC-D859-4217-A5D2-AD8B18428A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753</xdr:row>
      <xdr:rowOff>147638</xdr:rowOff>
    </xdr:from>
    <xdr:to>
      <xdr:col>14</xdr:col>
      <xdr:colOff>1095375</xdr:colOff>
      <xdr:row>761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4A1C0313-BC32-4164-BC2A-8DB749D46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761</xdr:row>
      <xdr:rowOff>105455</xdr:rowOff>
    </xdr:from>
    <xdr:to>
      <xdr:col>14</xdr:col>
      <xdr:colOff>717778</xdr:colOff>
      <xdr:row>768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B3CAD9CC-E9DC-4219-A83C-D5E4A223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776</xdr:row>
      <xdr:rowOff>176893</xdr:rowOff>
    </xdr:from>
    <xdr:to>
      <xdr:col>6</xdr:col>
      <xdr:colOff>332012</xdr:colOff>
      <xdr:row>791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730E0AF8-F63B-4063-878E-DA7DF54074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793</xdr:row>
      <xdr:rowOff>106816</xdr:rowOff>
    </xdr:from>
    <xdr:to>
      <xdr:col>13</xdr:col>
      <xdr:colOff>721181</xdr:colOff>
      <xdr:row>800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740E5F1E-7B74-4889-8546-029824CB45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802</xdr:row>
      <xdr:rowOff>34017</xdr:rowOff>
    </xdr:from>
    <xdr:to>
      <xdr:col>12</xdr:col>
      <xdr:colOff>700768</xdr:colOff>
      <xdr:row>815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A8B8EC65-7295-41CB-B59C-3FDA9A5EB0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815</xdr:row>
      <xdr:rowOff>95250</xdr:rowOff>
    </xdr:from>
    <xdr:to>
      <xdr:col>12</xdr:col>
      <xdr:colOff>796018</xdr:colOff>
      <xdr:row>828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69EEE448-F56A-4580-8718-6DADBE4F7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832</xdr:row>
      <xdr:rowOff>200704</xdr:rowOff>
    </xdr:from>
    <xdr:to>
      <xdr:col>13</xdr:col>
      <xdr:colOff>282347</xdr:colOff>
      <xdr:row>843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0F1547C0-FD11-47A8-ABB3-EB9BA086D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849</xdr:row>
      <xdr:rowOff>51026</xdr:rowOff>
    </xdr:from>
    <xdr:to>
      <xdr:col>13</xdr:col>
      <xdr:colOff>530678</xdr:colOff>
      <xdr:row>861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FF38E026-E772-43BB-A163-5301539741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863</xdr:row>
      <xdr:rowOff>37420</xdr:rowOff>
    </xdr:from>
    <xdr:to>
      <xdr:col>13</xdr:col>
      <xdr:colOff>363991</xdr:colOff>
      <xdr:row>875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FD1F595E-6BE4-439E-B332-DF12C55F39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878</xdr:row>
      <xdr:rowOff>74841</xdr:rowOff>
    </xdr:from>
    <xdr:to>
      <xdr:col>13</xdr:col>
      <xdr:colOff>503465</xdr:colOff>
      <xdr:row>888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C2015C72-932E-463F-980C-62BED096F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902</xdr:row>
      <xdr:rowOff>455440</xdr:rowOff>
    </xdr:from>
    <xdr:to>
      <xdr:col>12</xdr:col>
      <xdr:colOff>311924</xdr:colOff>
      <xdr:row>914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DB7011FB-DD01-4F7B-836D-E6648DFCE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350</xdr:row>
      <xdr:rowOff>440378</xdr:rowOff>
    </xdr:from>
    <xdr:to>
      <xdr:col>14</xdr:col>
      <xdr:colOff>411925</xdr:colOff>
      <xdr:row>353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E255D18A-9A3E-4CC1-B32A-B35A76E04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77</xdr:row>
      <xdr:rowOff>132360</xdr:rowOff>
    </xdr:from>
    <xdr:to>
      <xdr:col>13</xdr:col>
      <xdr:colOff>974912</xdr:colOff>
      <xdr:row>84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85E1CAB2-3160-4CDB-9CC3-FFCEAEA27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473</xdr:row>
      <xdr:rowOff>107620</xdr:rowOff>
    </xdr:from>
    <xdr:to>
      <xdr:col>14</xdr:col>
      <xdr:colOff>1056410</xdr:colOff>
      <xdr:row>485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E6A711C8-9224-4C1A-B3A7-78479648CE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489</xdr:row>
      <xdr:rowOff>22266</xdr:rowOff>
    </xdr:from>
    <xdr:to>
      <xdr:col>14</xdr:col>
      <xdr:colOff>1108364</xdr:colOff>
      <xdr:row>504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99AAEB82-699C-4A16-A919-A41C65831D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632</xdr:row>
      <xdr:rowOff>95250</xdr:rowOff>
    </xdr:from>
    <xdr:to>
      <xdr:col>14</xdr:col>
      <xdr:colOff>969818</xdr:colOff>
      <xdr:row>644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C3A746FE-C1E6-4F56-A93E-CBC739212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570</xdr:row>
      <xdr:rowOff>68036</xdr:rowOff>
    </xdr:from>
    <xdr:to>
      <xdr:col>16</xdr:col>
      <xdr:colOff>661183</xdr:colOff>
      <xdr:row>587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78A481AD-EA6D-4E38-94F5-CD91AC9C80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594</xdr:row>
      <xdr:rowOff>81642</xdr:rowOff>
    </xdr:from>
    <xdr:to>
      <xdr:col>15</xdr:col>
      <xdr:colOff>0</xdr:colOff>
      <xdr:row>608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CF88B3A3-5094-46A3-BAB6-51E565CF8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611</xdr:row>
      <xdr:rowOff>51954</xdr:rowOff>
    </xdr:from>
    <xdr:to>
      <xdr:col>14</xdr:col>
      <xdr:colOff>1143000</xdr:colOff>
      <xdr:row>629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3C99580A-13CF-424D-B40D-F104D022FD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156</xdr:row>
      <xdr:rowOff>185410</xdr:rowOff>
    </xdr:from>
    <xdr:to>
      <xdr:col>14</xdr:col>
      <xdr:colOff>742646</xdr:colOff>
      <xdr:row>164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DA7A7519-EA5D-4C64-BA15-9892BE0F0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130</xdr:row>
      <xdr:rowOff>145996</xdr:rowOff>
    </xdr:from>
    <xdr:to>
      <xdr:col>14</xdr:col>
      <xdr:colOff>258536</xdr:colOff>
      <xdr:row>145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EFDB28C1-CFBC-4917-9345-3F320490A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202</xdr:row>
      <xdr:rowOff>207819</xdr:rowOff>
    </xdr:from>
    <xdr:to>
      <xdr:col>14</xdr:col>
      <xdr:colOff>789215</xdr:colOff>
      <xdr:row>218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0604FDD7-D63B-43FE-9EC9-2A94CE4CCA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218</xdr:row>
      <xdr:rowOff>152152</xdr:rowOff>
    </xdr:from>
    <xdr:to>
      <xdr:col>14</xdr:col>
      <xdr:colOff>1183821</xdr:colOff>
      <xdr:row>235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F9C465F0-71E0-40E0-B972-20D488386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894</xdr:row>
      <xdr:rowOff>119060</xdr:rowOff>
    </xdr:from>
    <xdr:to>
      <xdr:col>14</xdr:col>
      <xdr:colOff>285750</xdr:colOff>
      <xdr:row>900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2B9ECEA5-600F-4F9E-B9B7-3F810E4200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A5D0B5BA-7719-4931-8580-78CBB3C6DDC3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Etnoeducación y Desarrollo Comunitario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59544EF8-4335-4C1F-846E-056EB28AE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142876</xdr:colOff>
      <xdr:row>12</xdr:row>
      <xdr:rowOff>90489</xdr:rowOff>
    </xdr:from>
    <xdr:to>
      <xdr:col>11</xdr:col>
      <xdr:colOff>160841</xdr:colOff>
      <xdr:row>30</xdr:row>
      <xdr:rowOff>80537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51789D68-050D-4A2D-AF10-26BE2D8D7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342901" y="2376489"/>
          <a:ext cx="8666665" cy="3419048"/>
        </a:xfrm>
        <a:prstGeom prst="rect">
          <a:avLst/>
        </a:prstGeom>
      </xdr:spPr>
    </xdr:pic>
    <xdr:clientData/>
  </xdr:twoCellAnchor>
  <xdr:twoCellAnchor editAs="oneCell">
    <xdr:from>
      <xdr:col>10</xdr:col>
      <xdr:colOff>714376</xdr:colOff>
      <xdr:row>12</xdr:row>
      <xdr:rowOff>109538</xdr:rowOff>
    </xdr:from>
    <xdr:to>
      <xdr:col>21</xdr:col>
      <xdr:colOff>351354</xdr:colOff>
      <xdr:row>30</xdr:row>
      <xdr:rowOff>113864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709D0B79-10C2-45F7-B619-1D067865B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8791576" y="2395538"/>
          <a:ext cx="8571428" cy="3433326"/>
        </a:xfrm>
        <a:prstGeom prst="rect">
          <a:avLst/>
        </a:prstGeom>
      </xdr:spPr>
    </xdr:pic>
    <xdr:clientData/>
  </xdr:twoCellAnchor>
  <xdr:twoCellAnchor editAs="oneCell">
    <xdr:from>
      <xdr:col>4</xdr:col>
      <xdr:colOff>700088</xdr:colOff>
      <xdr:row>32</xdr:row>
      <xdr:rowOff>100012</xdr:rowOff>
    </xdr:from>
    <xdr:to>
      <xdr:col>15</xdr:col>
      <xdr:colOff>651389</xdr:colOff>
      <xdr:row>50</xdr:row>
      <xdr:rowOff>80530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id="{9CEC9580-838C-41E6-924B-7BA0C777A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4481513" y="6196012"/>
          <a:ext cx="8609526" cy="3457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52</xdr:row>
      <xdr:rowOff>141193</xdr:rowOff>
    </xdr:from>
    <xdr:to>
      <xdr:col>14</xdr:col>
      <xdr:colOff>224918</xdr:colOff>
      <xdr:row>61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63</xdr:row>
      <xdr:rowOff>180973</xdr:rowOff>
    </xdr:from>
    <xdr:to>
      <xdr:col>16</xdr:col>
      <xdr:colOff>136070</xdr:colOff>
      <xdr:row>74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256</xdr:row>
      <xdr:rowOff>0</xdr:rowOff>
    </xdr:from>
    <xdr:to>
      <xdr:col>14</xdr:col>
      <xdr:colOff>9524</xdr:colOff>
      <xdr:row>256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151</xdr:row>
      <xdr:rowOff>0</xdr:rowOff>
    </xdr:from>
    <xdr:to>
      <xdr:col>14</xdr:col>
      <xdr:colOff>1197429</xdr:colOff>
      <xdr:row>151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Licenciatura en Etnoeducación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52</xdr:row>
      <xdr:rowOff>226483</xdr:rowOff>
    </xdr:from>
    <xdr:to>
      <xdr:col>15</xdr:col>
      <xdr:colOff>74084</xdr:colOff>
      <xdr:row>61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63</xdr:row>
      <xdr:rowOff>241878</xdr:rowOff>
    </xdr:from>
    <xdr:to>
      <xdr:col>14</xdr:col>
      <xdr:colOff>1171865</xdr:colOff>
      <xdr:row>74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76</xdr:row>
      <xdr:rowOff>178858</xdr:rowOff>
    </xdr:from>
    <xdr:to>
      <xdr:col>13</xdr:col>
      <xdr:colOff>10584</xdr:colOff>
      <xdr:row>84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119</xdr:row>
      <xdr:rowOff>67734</xdr:rowOff>
    </xdr:from>
    <xdr:to>
      <xdr:col>9</xdr:col>
      <xdr:colOff>42334</xdr:colOff>
      <xdr:row>133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139</xdr:row>
      <xdr:rowOff>215900</xdr:rowOff>
    </xdr:from>
    <xdr:to>
      <xdr:col>13</xdr:col>
      <xdr:colOff>31750</xdr:colOff>
      <xdr:row>151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159</xdr:row>
      <xdr:rowOff>289986</xdr:rowOff>
    </xdr:from>
    <xdr:to>
      <xdr:col>14</xdr:col>
      <xdr:colOff>317500</xdr:colOff>
      <xdr:row>168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172</xdr:row>
      <xdr:rowOff>508000</xdr:rowOff>
    </xdr:from>
    <xdr:to>
      <xdr:col>15</xdr:col>
      <xdr:colOff>84665</xdr:colOff>
      <xdr:row>184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188</xdr:row>
      <xdr:rowOff>748530</xdr:rowOff>
    </xdr:from>
    <xdr:to>
      <xdr:col>14</xdr:col>
      <xdr:colOff>1139150</xdr:colOff>
      <xdr:row>197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208</xdr:row>
      <xdr:rowOff>448733</xdr:rowOff>
    </xdr:from>
    <xdr:to>
      <xdr:col>13</xdr:col>
      <xdr:colOff>666750</xdr:colOff>
      <xdr:row>217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222</xdr:row>
      <xdr:rowOff>46567</xdr:rowOff>
    </xdr:from>
    <xdr:to>
      <xdr:col>15</xdr:col>
      <xdr:colOff>10584</xdr:colOff>
      <xdr:row>234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243</xdr:row>
      <xdr:rowOff>110066</xdr:rowOff>
    </xdr:from>
    <xdr:to>
      <xdr:col>14</xdr:col>
      <xdr:colOff>1058333</xdr:colOff>
      <xdr:row>252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261</xdr:row>
      <xdr:rowOff>116417</xdr:rowOff>
    </xdr:from>
    <xdr:to>
      <xdr:col>15</xdr:col>
      <xdr:colOff>232832</xdr:colOff>
      <xdr:row>274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279</xdr:row>
      <xdr:rowOff>131233</xdr:rowOff>
    </xdr:from>
    <xdr:to>
      <xdr:col>12</xdr:col>
      <xdr:colOff>719666</xdr:colOff>
      <xdr:row>288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90</xdr:row>
      <xdr:rowOff>110066</xdr:rowOff>
    </xdr:from>
    <xdr:to>
      <xdr:col>14</xdr:col>
      <xdr:colOff>836083</xdr:colOff>
      <xdr:row>107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1</xdr:col>
      <xdr:colOff>277093</xdr:colOff>
      <xdr:row>14</xdr:row>
      <xdr:rowOff>25977</xdr:rowOff>
    </xdr:from>
    <xdr:to>
      <xdr:col>7</xdr:col>
      <xdr:colOff>430201</xdr:colOff>
      <xdr:row>28</xdr:row>
      <xdr:rowOff>138545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FAFF41B-4D3D-4FFF-95B5-C1672B8980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/>
        <a:srcRect t="6140"/>
        <a:stretch/>
      </xdr:blipFill>
      <xdr:spPr>
        <a:xfrm>
          <a:off x="476252" y="2692977"/>
          <a:ext cx="7218926" cy="2779568"/>
        </a:xfrm>
        <a:prstGeom prst="rect">
          <a:avLst/>
        </a:prstGeom>
      </xdr:spPr>
    </xdr:pic>
    <xdr:clientData/>
  </xdr:twoCellAnchor>
  <xdr:twoCellAnchor editAs="oneCell">
    <xdr:from>
      <xdr:col>9</xdr:col>
      <xdr:colOff>103909</xdr:colOff>
      <xdr:row>15</xdr:row>
      <xdr:rowOff>0</xdr:rowOff>
    </xdr:from>
    <xdr:to>
      <xdr:col>16</xdr:col>
      <xdr:colOff>172950</xdr:colOff>
      <xdr:row>27</xdr:row>
      <xdr:rowOff>81564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01332E6-871B-43CF-9CBA-5334400604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/>
        <a:srcRect t="6497"/>
        <a:stretch/>
      </xdr:blipFill>
      <xdr:spPr>
        <a:xfrm>
          <a:off x="8243454" y="2857500"/>
          <a:ext cx="6268951" cy="2367564"/>
        </a:xfrm>
        <a:prstGeom prst="rect">
          <a:avLst/>
        </a:prstGeom>
      </xdr:spPr>
    </xdr:pic>
    <xdr:clientData/>
  </xdr:twoCellAnchor>
  <xdr:twoCellAnchor editAs="oneCell">
    <xdr:from>
      <xdr:col>4</xdr:col>
      <xdr:colOff>242453</xdr:colOff>
      <xdr:row>29</xdr:row>
      <xdr:rowOff>25977</xdr:rowOff>
    </xdr:from>
    <xdr:to>
      <xdr:col>13</xdr:col>
      <xdr:colOff>458932</xdr:colOff>
      <xdr:row>43</xdr:row>
      <xdr:rowOff>117120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586D44D-B06D-4FF2-903E-279897C6E9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/>
        <a:srcRect t="6245"/>
        <a:stretch/>
      </xdr:blipFill>
      <xdr:spPr>
        <a:xfrm>
          <a:off x="4485408" y="5550477"/>
          <a:ext cx="7472797" cy="2758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3</xdr:row>
      <xdr:rowOff>142875</xdr:rowOff>
    </xdr:from>
    <xdr:to>
      <xdr:col>5</xdr:col>
      <xdr:colOff>536575</xdr:colOff>
      <xdr:row>7</xdr:row>
      <xdr:rowOff>34925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E990AD6D-E208-4CF0-A8C9-10F2D7C63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591"/>
        <a:stretch>
          <a:fillRect/>
        </a:stretch>
      </xdr:blipFill>
      <xdr:spPr bwMode="auto">
        <a:xfrm>
          <a:off x="2600325" y="714375"/>
          <a:ext cx="174625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509587</xdr:colOff>
      <xdr:row>3</xdr:row>
      <xdr:rowOff>97632</xdr:rowOff>
    </xdr:from>
    <xdr:to>
      <xdr:col>7</xdr:col>
      <xdr:colOff>690563</xdr:colOff>
      <xdr:row>8</xdr:row>
      <xdr:rowOff>11615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EA05BC-0D2D-4CCA-8FDC-7043CD504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9587" y="669132"/>
          <a:ext cx="1704976" cy="866483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</xdr:row>
      <xdr:rowOff>171450</xdr:rowOff>
    </xdr:from>
    <xdr:to>
      <xdr:col>3</xdr:col>
      <xdr:colOff>38100</xdr:colOff>
      <xdr:row>12</xdr:row>
      <xdr:rowOff>37599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D8957DB7-0639-4BDF-B377-2A3E50D2D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361950"/>
          <a:ext cx="1352550" cy="2171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628650</xdr:colOff>
      <xdr:row>10</xdr:row>
      <xdr:rowOff>28574</xdr:rowOff>
    </xdr:from>
    <xdr:to>
      <xdr:col>18</xdr:col>
      <xdr:colOff>149346</xdr:colOff>
      <xdr:row>30</xdr:row>
      <xdr:rowOff>161924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14650" y="2305049"/>
          <a:ext cx="10950696" cy="4048125"/>
        </a:xfrm>
        <a:prstGeom prst="rect">
          <a:avLst/>
        </a:prstGeom>
      </xdr:spPr>
    </xdr:pic>
    <xdr:clientData/>
  </xdr:twoCellAnchor>
  <xdr:twoCellAnchor>
    <xdr:from>
      <xdr:col>6</xdr:col>
      <xdr:colOff>38100</xdr:colOff>
      <xdr:row>39</xdr:row>
      <xdr:rowOff>219075</xdr:rowOff>
    </xdr:from>
    <xdr:to>
      <xdr:col>12</xdr:col>
      <xdr:colOff>38100</xdr:colOff>
      <xdr:row>53</xdr:row>
      <xdr:rowOff>0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19050</xdr:colOff>
      <xdr:row>56</xdr:row>
      <xdr:rowOff>66675</xdr:rowOff>
    </xdr:from>
    <xdr:to>
      <xdr:col>12</xdr:col>
      <xdr:colOff>19050</xdr:colOff>
      <xdr:row>70</xdr:row>
      <xdr:rowOff>66675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76200</xdr:colOff>
      <xdr:row>75</xdr:row>
      <xdr:rowOff>619125</xdr:rowOff>
    </xdr:from>
    <xdr:to>
      <xdr:col>12</xdr:col>
      <xdr:colOff>76200</xdr:colOff>
      <xdr:row>89</xdr:row>
      <xdr:rowOff>152400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19050</xdr:colOff>
      <xdr:row>96</xdr:row>
      <xdr:rowOff>28574</xdr:rowOff>
    </xdr:from>
    <xdr:to>
      <xdr:col>12</xdr:col>
      <xdr:colOff>342900</xdr:colOff>
      <xdr:row>110</xdr:row>
      <xdr:rowOff>171449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752474</xdr:colOff>
      <xdr:row>113</xdr:row>
      <xdr:rowOff>47624</xdr:rowOff>
    </xdr:from>
    <xdr:to>
      <xdr:col>12</xdr:col>
      <xdr:colOff>342899</xdr:colOff>
      <xdr:row>128</xdr:row>
      <xdr:rowOff>19049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704849</xdr:colOff>
      <xdr:row>132</xdr:row>
      <xdr:rowOff>85725</xdr:rowOff>
    </xdr:from>
    <xdr:to>
      <xdr:col>12</xdr:col>
      <xdr:colOff>390524</xdr:colOff>
      <xdr:row>146</xdr:row>
      <xdr:rowOff>152400</xdr:rowOff>
    </xdr:to>
    <xdr:graphicFrame macro="">
      <xdr:nvGraphicFramePr>
        <xdr:cNvPr id="22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685800</xdr:colOff>
      <xdr:row>151</xdr:row>
      <xdr:rowOff>28574</xdr:rowOff>
    </xdr:from>
    <xdr:to>
      <xdr:col>12</xdr:col>
      <xdr:colOff>514350</xdr:colOff>
      <xdr:row>166</xdr:row>
      <xdr:rowOff>38099</xdr:rowOff>
    </xdr:to>
    <xdr:graphicFrame macro="">
      <xdr:nvGraphicFramePr>
        <xdr:cNvPr id="23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695325</xdr:colOff>
      <xdr:row>170</xdr:row>
      <xdr:rowOff>133350</xdr:rowOff>
    </xdr:from>
    <xdr:to>
      <xdr:col>12</xdr:col>
      <xdr:colOff>504825</xdr:colOff>
      <xdr:row>184</xdr:row>
      <xdr:rowOff>76200</xdr:rowOff>
    </xdr:to>
    <xdr:graphicFrame macro="">
      <xdr:nvGraphicFramePr>
        <xdr:cNvPr id="24" name="Grá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266700</xdr:colOff>
      <xdr:row>190</xdr:row>
      <xdr:rowOff>85725</xdr:rowOff>
    </xdr:from>
    <xdr:to>
      <xdr:col>12</xdr:col>
      <xdr:colOff>266700</xdr:colOff>
      <xdr:row>204</xdr:row>
      <xdr:rowOff>161925</xdr:rowOff>
    </xdr:to>
    <xdr:graphicFrame macro="">
      <xdr:nvGraphicFramePr>
        <xdr:cNvPr id="25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247650</xdr:colOff>
      <xdr:row>208</xdr:row>
      <xdr:rowOff>161924</xdr:rowOff>
    </xdr:from>
    <xdr:to>
      <xdr:col>12</xdr:col>
      <xdr:colOff>704850</xdr:colOff>
      <xdr:row>225</xdr:row>
      <xdr:rowOff>38099</xdr:rowOff>
    </xdr:to>
    <xdr:graphicFrame macro="">
      <xdr:nvGraphicFramePr>
        <xdr:cNvPr id="26" name="Grá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Licenciatura en Etnoeducación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Licenciatura en Etnoeducación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egresados@utp.edu.co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workbookViewId="0">
      <selection activeCell="R14" sqref="R14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31" t="s">
        <v>0</v>
      </c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</row>
    <row r="33" spans="2:15" ht="68.25" customHeight="1">
      <c r="B33" s="132" t="s">
        <v>1</v>
      </c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</row>
    <row r="34" spans="2:15" ht="43.5" customHeight="1">
      <c r="B34" s="132" t="s">
        <v>2</v>
      </c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</row>
    <row r="35" spans="2:15" ht="167.25" customHeight="1">
      <c r="B35" s="133" t="s">
        <v>135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</row>
    <row r="36" spans="2:15" ht="89.25" customHeight="1">
      <c r="B36" s="134" t="s">
        <v>3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</row>
    <row r="37" spans="2:15" ht="58.5" customHeight="1">
      <c r="B37" s="134" t="s">
        <v>4</v>
      </c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27" t="s">
        <v>311</v>
      </c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</row>
    <row r="41" spans="2:15" ht="14.45" customHeight="1"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</row>
    <row r="42" spans="2:15" ht="14.45" customHeight="1"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</row>
    <row r="43" spans="2:15" ht="14.45" customHeight="1"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</row>
    <row r="44" spans="2:15" ht="14.45" customHeight="1"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</row>
    <row r="45" spans="2:15" ht="14.45" customHeight="1"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</row>
    <row r="46" spans="2:15" ht="14.45" customHeight="1"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</row>
    <row r="47" spans="2:15" ht="14.45" customHeight="1"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</row>
    <row r="48" spans="2:15" ht="14.45" customHeight="1"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</row>
    <row r="49" spans="2:14" ht="34.5" customHeight="1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</row>
    <row r="51" spans="2:14" ht="87.75" customHeight="1">
      <c r="B51" s="129" t="s">
        <v>105</v>
      </c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9:S909"/>
  <sheetViews>
    <sheetView topLeftCell="A37" workbookViewId="0">
      <selection activeCell="D34" sqref="D34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49" spans="2:19" ht="18.75">
      <c r="C49" s="58" t="s">
        <v>137</v>
      </c>
    </row>
    <row r="50" spans="2:19" ht="18.75">
      <c r="C50" s="58" t="s">
        <v>338</v>
      </c>
    </row>
    <row r="51" spans="2:19" ht="18.75">
      <c r="C51" s="58" t="s">
        <v>339</v>
      </c>
    </row>
    <row r="53" spans="2:19" ht="39" customHeight="1">
      <c r="B53" s="31"/>
      <c r="C53" s="136" t="s">
        <v>57</v>
      </c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R53" s="59"/>
      <c r="S53" s="32"/>
    </row>
    <row r="54" spans="2:19" ht="19.5" customHeight="1">
      <c r="B54" s="31"/>
      <c r="C54" s="3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23.25">
      <c r="B55" s="31"/>
      <c r="C55" s="137" t="s">
        <v>58</v>
      </c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R55" s="59"/>
      <c r="S55" s="32"/>
    </row>
    <row r="56" spans="2:19" ht="19.5" customHeight="1"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3" t="s">
        <v>54</v>
      </c>
      <c r="D57" s="33" t="s">
        <v>59</v>
      </c>
      <c r="E57" s="33" t="s">
        <v>60</v>
      </c>
      <c r="F57" s="33" t="s">
        <v>61</v>
      </c>
      <c r="G57" s="33" t="s">
        <v>62</v>
      </c>
      <c r="H57" s="33" t="s">
        <v>56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4" t="s">
        <v>63</v>
      </c>
      <c r="D58" s="35">
        <v>155</v>
      </c>
      <c r="E58" s="35">
        <v>12</v>
      </c>
      <c r="F58" s="35">
        <v>3</v>
      </c>
      <c r="G58" s="35">
        <v>2</v>
      </c>
      <c r="H58" s="36">
        <v>172</v>
      </c>
      <c r="I58" s="2"/>
      <c r="J58" s="2"/>
      <c r="K58" s="2"/>
      <c r="L58" s="2"/>
      <c r="M58" s="2"/>
      <c r="N58" s="2"/>
      <c r="O58" s="2"/>
      <c r="P58" s="2"/>
      <c r="Q58" s="54"/>
      <c r="R58" s="59"/>
      <c r="S58" s="32"/>
    </row>
    <row r="59" spans="2:19" ht="19.5" customHeight="1">
      <c r="B59" s="31"/>
      <c r="C59" s="34" t="s">
        <v>64</v>
      </c>
      <c r="D59" s="35">
        <v>196</v>
      </c>
      <c r="E59" s="35">
        <v>16</v>
      </c>
      <c r="F59" s="35">
        <v>6</v>
      </c>
      <c r="G59" s="35">
        <v>5</v>
      </c>
      <c r="H59" s="36">
        <v>223</v>
      </c>
      <c r="I59" s="2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25.5" customHeight="1">
      <c r="B61" s="31"/>
      <c r="C61" s="33" t="s">
        <v>55</v>
      </c>
      <c r="D61" s="33" t="s">
        <v>59</v>
      </c>
      <c r="E61" s="33" t="s">
        <v>60</v>
      </c>
      <c r="F61" s="33" t="s">
        <v>61</v>
      </c>
      <c r="G61" s="33" t="s">
        <v>62</v>
      </c>
      <c r="H61" s="33" t="s">
        <v>56</v>
      </c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19.5" customHeight="1">
      <c r="B62" s="31"/>
      <c r="C62" s="34" t="s">
        <v>63</v>
      </c>
      <c r="D62" s="37">
        <v>0.44159544159544162</v>
      </c>
      <c r="E62" s="37">
        <v>0.42857142857142855</v>
      </c>
      <c r="F62" s="37">
        <v>0.33333333333333331</v>
      </c>
      <c r="G62" s="37">
        <v>0.2857142857142857</v>
      </c>
      <c r="H62" s="38">
        <v>0.43544303797468353</v>
      </c>
      <c r="I62" s="2"/>
      <c r="J62" s="2"/>
      <c r="K62" s="2"/>
      <c r="L62" s="2"/>
      <c r="M62" s="2"/>
      <c r="N62" s="2"/>
      <c r="O62" s="2"/>
      <c r="P62" s="2"/>
      <c r="R62" s="59"/>
      <c r="S62" s="32"/>
    </row>
    <row r="63" spans="2:19" ht="19.5" customHeight="1">
      <c r="B63" s="31"/>
      <c r="C63" s="34" t="s">
        <v>64</v>
      </c>
      <c r="D63" s="37">
        <v>0.55840455840455838</v>
      </c>
      <c r="E63" s="37">
        <v>0.5714285714285714</v>
      </c>
      <c r="F63" s="37">
        <v>0.66666666666666663</v>
      </c>
      <c r="G63" s="37">
        <v>0.7142857142857143</v>
      </c>
      <c r="H63" s="38">
        <v>0.56455696202531647</v>
      </c>
      <c r="I63" s="2"/>
      <c r="J63" s="2"/>
      <c r="K63" s="2"/>
      <c r="L63" s="2"/>
      <c r="M63" s="2"/>
      <c r="N63" s="2"/>
      <c r="O63" s="2"/>
      <c r="P63" s="2"/>
      <c r="R63" s="59"/>
      <c r="S63" s="32"/>
    </row>
    <row r="64" spans="2:19" ht="105" customHeight="1">
      <c r="B64" s="31"/>
      <c r="C64" s="3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R64" s="59"/>
      <c r="S64" s="32"/>
    </row>
    <row r="65" spans="2:19" ht="23.25">
      <c r="B65" s="31"/>
      <c r="C65" s="137" t="s">
        <v>65</v>
      </c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R65" s="59"/>
      <c r="S65" s="32"/>
    </row>
    <row r="66" spans="2:19" ht="19.5" customHeight="1">
      <c r="B66" s="31"/>
      <c r="C66" s="3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R66" s="59"/>
      <c r="S66" s="32"/>
    </row>
    <row r="67" spans="2:19" ht="19.5" customHeight="1">
      <c r="B67" s="31"/>
      <c r="C67" s="33" t="s">
        <v>54</v>
      </c>
      <c r="D67" s="33" t="s">
        <v>59</v>
      </c>
      <c r="E67" s="33" t="s">
        <v>60</v>
      </c>
      <c r="F67" s="33" t="s">
        <v>61</v>
      </c>
      <c r="G67" s="33" t="s">
        <v>62</v>
      </c>
      <c r="H67" s="33" t="s">
        <v>56</v>
      </c>
      <c r="I67" s="2"/>
      <c r="J67" s="2"/>
      <c r="K67" s="2"/>
      <c r="L67" s="2"/>
      <c r="M67" s="2"/>
      <c r="N67" s="2"/>
      <c r="O67" s="2"/>
      <c r="P67" s="2"/>
      <c r="R67" s="59"/>
      <c r="S67" s="32"/>
    </row>
    <row r="68" spans="2:19" ht="19.5" customHeight="1">
      <c r="B68" s="31"/>
      <c r="C68" s="34" t="s">
        <v>66</v>
      </c>
      <c r="D68" s="35">
        <v>190</v>
      </c>
      <c r="E68" s="35">
        <v>12</v>
      </c>
      <c r="F68" s="35">
        <v>2</v>
      </c>
      <c r="G68" s="35">
        <v>0</v>
      </c>
      <c r="H68" s="35">
        <v>204</v>
      </c>
      <c r="I68" s="2"/>
      <c r="J68" s="2"/>
      <c r="K68" s="2"/>
      <c r="L68" s="2"/>
      <c r="M68" s="2"/>
      <c r="N68" s="2"/>
      <c r="O68" s="2"/>
      <c r="P68" s="2"/>
      <c r="R68" s="59"/>
      <c r="S68" s="32"/>
    </row>
    <row r="69" spans="2:19" ht="19.5" customHeight="1">
      <c r="B69" s="31"/>
      <c r="C69" s="34" t="s">
        <v>67</v>
      </c>
      <c r="D69" s="35">
        <v>107</v>
      </c>
      <c r="E69" s="35">
        <v>11</v>
      </c>
      <c r="F69" s="35">
        <v>6</v>
      </c>
      <c r="G69" s="35">
        <v>6</v>
      </c>
      <c r="H69" s="35">
        <v>130</v>
      </c>
      <c r="I69" s="2"/>
      <c r="J69" s="2"/>
      <c r="K69" s="2"/>
      <c r="L69" s="2"/>
      <c r="M69" s="2"/>
      <c r="N69" s="2"/>
      <c r="O69" s="2"/>
      <c r="P69" s="2"/>
      <c r="R69" s="59"/>
      <c r="S69" s="32"/>
    </row>
    <row r="70" spans="2:19" ht="19.5" customHeight="1">
      <c r="B70" s="31"/>
      <c r="C70" s="34" t="s">
        <v>68</v>
      </c>
      <c r="D70" s="35">
        <v>54</v>
      </c>
      <c r="E70" s="35">
        <v>5</v>
      </c>
      <c r="F70" s="35">
        <v>1</v>
      </c>
      <c r="G70" s="35">
        <v>1</v>
      </c>
      <c r="H70" s="35">
        <v>61</v>
      </c>
      <c r="I70" s="2"/>
      <c r="J70" s="2"/>
      <c r="K70" s="2"/>
      <c r="L70" s="2"/>
      <c r="M70" s="2"/>
      <c r="N70" s="2"/>
      <c r="O70" s="2"/>
      <c r="P70" s="2"/>
      <c r="R70" s="59"/>
      <c r="S70" s="32"/>
    </row>
    <row r="71" spans="2:19" ht="19.5" customHeight="1">
      <c r="B71" s="31"/>
      <c r="C71" s="31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R71" s="59"/>
      <c r="S71" s="32"/>
    </row>
    <row r="72" spans="2:19" ht="19.5" customHeight="1">
      <c r="B72" s="31"/>
      <c r="C72" s="33" t="s">
        <v>55</v>
      </c>
      <c r="D72" s="33" t="s">
        <v>59</v>
      </c>
      <c r="E72" s="33" t="s">
        <v>60</v>
      </c>
      <c r="F72" s="33" t="s">
        <v>61</v>
      </c>
      <c r="G72" s="33" t="s">
        <v>62</v>
      </c>
      <c r="H72" s="33" t="s">
        <v>56</v>
      </c>
      <c r="I72" s="2"/>
      <c r="J72" s="2"/>
      <c r="K72" s="2"/>
      <c r="L72" s="2"/>
      <c r="M72" s="2"/>
      <c r="N72" s="2"/>
      <c r="O72" s="2"/>
      <c r="P72" s="2"/>
      <c r="R72" s="59"/>
      <c r="S72" s="32"/>
    </row>
    <row r="73" spans="2:19" ht="19.5" customHeight="1">
      <c r="B73" s="31"/>
      <c r="C73" s="34" t="s">
        <v>66</v>
      </c>
      <c r="D73" s="37">
        <v>0.54131054131054135</v>
      </c>
      <c r="E73" s="37">
        <v>0.42857142857142855</v>
      </c>
      <c r="F73" s="37">
        <v>0.22222222222222221</v>
      </c>
      <c r="G73" s="37">
        <v>0</v>
      </c>
      <c r="H73" s="37">
        <v>0.51645569620253162</v>
      </c>
      <c r="I73" s="39"/>
      <c r="J73" s="2"/>
      <c r="K73" s="2"/>
      <c r="L73" s="2"/>
      <c r="M73" s="2"/>
      <c r="N73" s="2"/>
      <c r="O73" s="2"/>
      <c r="P73" s="2"/>
      <c r="R73" s="59"/>
      <c r="S73" s="32"/>
    </row>
    <row r="74" spans="2:19" ht="23.25">
      <c r="B74" s="31"/>
      <c r="C74" s="34" t="s">
        <v>67</v>
      </c>
      <c r="D74" s="37">
        <v>0.30484330484330485</v>
      </c>
      <c r="E74" s="37">
        <v>0.39285714285714285</v>
      </c>
      <c r="F74" s="37">
        <v>0.66666666666666663</v>
      </c>
      <c r="G74" s="37">
        <v>0.8571428571428571</v>
      </c>
      <c r="H74" s="37">
        <v>0.32911392405063289</v>
      </c>
      <c r="I74" s="39"/>
      <c r="J74" s="2"/>
      <c r="K74" s="2"/>
      <c r="L74" s="2"/>
      <c r="M74" s="2"/>
      <c r="N74" s="2"/>
      <c r="O74" s="2"/>
      <c r="P74" s="2"/>
      <c r="R74" s="59"/>
      <c r="S74" s="32"/>
    </row>
    <row r="75" spans="2:19" ht="19.5" customHeight="1">
      <c r="B75" s="31"/>
      <c r="C75" s="34" t="s">
        <v>68</v>
      </c>
      <c r="D75" s="37">
        <v>0.15384615384615385</v>
      </c>
      <c r="E75" s="37">
        <v>0.17857142857142858</v>
      </c>
      <c r="F75" s="37">
        <v>0.1111111111111111</v>
      </c>
      <c r="G75" s="37">
        <v>0.14285714285714285</v>
      </c>
      <c r="H75" s="37">
        <v>0.15443037974683543</v>
      </c>
      <c r="I75" s="39"/>
      <c r="J75" s="2"/>
      <c r="K75" s="2"/>
      <c r="L75" s="2"/>
      <c r="M75" s="2"/>
      <c r="N75" s="2"/>
      <c r="O75" s="2"/>
      <c r="P75" s="2"/>
      <c r="R75" s="59"/>
      <c r="S75" s="32"/>
    </row>
    <row r="76" spans="2:19" ht="78.75" customHeight="1">
      <c r="B76" s="31"/>
      <c r="C76" s="3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R76" s="59"/>
      <c r="S76" s="32"/>
    </row>
    <row r="77" spans="2:19" ht="23.25">
      <c r="C77" s="137" t="s">
        <v>69</v>
      </c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R77" s="59"/>
      <c r="S77" s="32"/>
    </row>
    <row r="78" spans="2:19">
      <c r="R78" s="59"/>
      <c r="S78" s="32"/>
    </row>
    <row r="79" spans="2:19" ht="23.25">
      <c r="C79" s="40">
        <v>0</v>
      </c>
      <c r="D79" s="41">
        <v>0.58213256484149856</v>
      </c>
      <c r="E79" s="42"/>
      <c r="F79" s="42"/>
      <c r="G79" s="42"/>
      <c r="H79" s="42"/>
      <c r="I79" s="42"/>
      <c r="R79" s="59"/>
      <c r="S79" s="32"/>
    </row>
    <row r="80" spans="2:19" ht="23.25">
      <c r="C80" s="40">
        <v>1</v>
      </c>
      <c r="D80" s="41">
        <v>0.21902017291066284</v>
      </c>
      <c r="E80" s="42"/>
      <c r="F80" s="42"/>
      <c r="G80" s="42"/>
      <c r="H80" s="42"/>
      <c r="I80" s="42"/>
      <c r="R80" s="59"/>
      <c r="S80" s="32"/>
    </row>
    <row r="81" spans="3:19" ht="23.25">
      <c r="C81" s="40">
        <v>2</v>
      </c>
      <c r="D81" s="41">
        <v>8.9337175792507204E-2</v>
      </c>
      <c r="E81" s="42"/>
      <c r="F81" s="42"/>
      <c r="G81" s="42"/>
      <c r="H81" s="42"/>
      <c r="I81" s="42"/>
      <c r="R81" s="59"/>
      <c r="S81" s="32"/>
    </row>
    <row r="82" spans="3:19" ht="23.25">
      <c r="C82" s="40">
        <v>3</v>
      </c>
      <c r="D82" s="41">
        <v>0</v>
      </c>
      <c r="E82" s="42"/>
      <c r="F82" s="42"/>
      <c r="G82" s="42"/>
      <c r="H82" s="42"/>
      <c r="I82" s="42"/>
      <c r="R82" s="59"/>
      <c r="S82" s="32"/>
    </row>
    <row r="83" spans="3:19" ht="23.25">
      <c r="C83" s="40">
        <v>4</v>
      </c>
      <c r="D83" s="41">
        <v>0</v>
      </c>
      <c r="E83" s="42"/>
      <c r="F83" s="42"/>
      <c r="G83" s="42"/>
      <c r="H83" s="42"/>
      <c r="I83" s="42"/>
      <c r="R83" s="59"/>
      <c r="S83" s="32"/>
    </row>
    <row r="84" spans="3:19" ht="23.25">
      <c r="C84" s="40">
        <v>5</v>
      </c>
      <c r="D84" s="41">
        <v>0</v>
      </c>
      <c r="E84" s="42"/>
      <c r="F84" s="42"/>
      <c r="G84" s="42"/>
      <c r="H84" s="42"/>
      <c r="I84" s="42"/>
      <c r="R84" s="59"/>
      <c r="S84" s="32"/>
    </row>
    <row r="85" spans="3:19" ht="23.25">
      <c r="C85" s="40">
        <v>6</v>
      </c>
      <c r="D85" s="41">
        <v>0</v>
      </c>
      <c r="E85" s="43"/>
      <c r="F85" s="43"/>
      <c r="G85" s="43"/>
      <c r="H85" s="43"/>
      <c r="I85" s="43"/>
      <c r="R85" s="59"/>
      <c r="S85" s="32"/>
    </row>
    <row r="86" spans="3:19">
      <c r="R86" s="59"/>
      <c r="S86" s="32"/>
    </row>
    <row r="87" spans="3:19">
      <c r="R87" s="59"/>
      <c r="S87" s="32"/>
    </row>
    <row r="88" spans="3:19">
      <c r="R88" s="59"/>
      <c r="S88" s="32"/>
    </row>
    <row r="89" spans="3:19">
      <c r="R89" s="59"/>
      <c r="S89" s="32"/>
    </row>
    <row r="90" spans="3:19">
      <c r="R90" s="59"/>
      <c r="S90" s="32"/>
    </row>
    <row r="91" spans="3:19">
      <c r="R91" s="59"/>
      <c r="S91" s="32"/>
    </row>
    <row r="92" spans="3:19" ht="34.5" customHeight="1">
      <c r="C92" s="136" t="s">
        <v>70</v>
      </c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R92" s="59"/>
      <c r="S92" s="32"/>
    </row>
    <row r="93" spans="3:19">
      <c r="R93" s="59"/>
      <c r="S93" s="32"/>
    </row>
    <row r="94" spans="3:19" ht="23.25">
      <c r="C94" s="137" t="s">
        <v>71</v>
      </c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R94" s="59"/>
      <c r="S94" s="32"/>
    </row>
    <row r="95" spans="3:19">
      <c r="R95" s="59"/>
      <c r="S95" s="32"/>
    </row>
    <row r="96" spans="3:19" ht="21">
      <c r="C96" s="40" t="s">
        <v>72</v>
      </c>
      <c r="D96" s="37">
        <v>0.44810126582278481</v>
      </c>
      <c r="R96" s="59"/>
      <c r="S96" s="32"/>
    </row>
    <row r="97" spans="3:19" ht="23.25">
      <c r="C97" s="43"/>
      <c r="D97" s="44"/>
      <c r="R97" s="59"/>
      <c r="S97" s="32"/>
    </row>
    <row r="98" spans="3:19" ht="23.25">
      <c r="C98" s="94" t="s">
        <v>72</v>
      </c>
      <c r="D98" s="33" t="s">
        <v>138</v>
      </c>
      <c r="E98" s="33" t="s">
        <v>139</v>
      </c>
      <c r="F98" s="33" t="s">
        <v>140</v>
      </c>
      <c r="R98" s="59"/>
      <c r="S98" s="32"/>
    </row>
    <row r="99" spans="3:19" ht="21">
      <c r="C99" s="40" t="s">
        <v>73</v>
      </c>
      <c r="D99" s="37">
        <v>0.20900321543408359</v>
      </c>
      <c r="E99" s="37">
        <v>0.51768488745980712</v>
      </c>
      <c r="F99" s="37">
        <v>0.27331189710610931</v>
      </c>
      <c r="R99" s="59"/>
      <c r="S99" s="32"/>
    </row>
    <row r="100" spans="3:19" ht="21">
      <c r="C100" s="40" t="s">
        <v>74</v>
      </c>
      <c r="D100" s="37">
        <v>0.27419354838709675</v>
      </c>
      <c r="E100" s="37">
        <v>0.46774193548387094</v>
      </c>
      <c r="F100" s="37">
        <v>0.25806451612903225</v>
      </c>
      <c r="R100" s="59"/>
      <c r="S100" s="32"/>
    </row>
    <row r="101" spans="3:19" ht="21">
      <c r="C101" s="40" t="s">
        <v>75</v>
      </c>
      <c r="D101" s="37">
        <v>0.35389610389610388</v>
      </c>
      <c r="E101" s="37">
        <v>0.49675324675324678</v>
      </c>
      <c r="F101" s="37">
        <v>0.14935064935064934</v>
      </c>
      <c r="R101" s="59"/>
      <c r="S101" s="32"/>
    </row>
    <row r="102" spans="3:19" ht="21">
      <c r="C102" s="40" t="s">
        <v>76</v>
      </c>
      <c r="D102" s="37">
        <v>0.24271844660194175</v>
      </c>
      <c r="E102" s="37">
        <v>0.50485436893203883</v>
      </c>
      <c r="F102" s="37">
        <v>0.25242718446601942</v>
      </c>
      <c r="R102" s="59"/>
      <c r="S102" s="32"/>
    </row>
    <row r="103" spans="3:19" ht="41.25" customHeight="1">
      <c r="R103" s="59"/>
      <c r="S103" s="32"/>
    </row>
    <row r="104" spans="3:19" ht="21">
      <c r="C104" s="40" t="s">
        <v>141</v>
      </c>
      <c r="D104" s="37">
        <v>3.5443037974683546E-2</v>
      </c>
      <c r="R104" s="59"/>
      <c r="S104" s="32"/>
    </row>
    <row r="105" spans="3:19">
      <c r="R105" s="59"/>
      <c r="S105" s="32"/>
    </row>
    <row r="106" spans="3:19" ht="23.25">
      <c r="C106" s="94" t="s">
        <v>141</v>
      </c>
      <c r="D106" s="33" t="s">
        <v>138</v>
      </c>
      <c r="E106" s="33" t="s">
        <v>139</v>
      </c>
      <c r="F106" s="33" t="s">
        <v>140</v>
      </c>
      <c r="R106" s="59"/>
      <c r="S106" s="32"/>
    </row>
    <row r="107" spans="3:19" ht="21">
      <c r="C107" s="40" t="s">
        <v>73</v>
      </c>
      <c r="D107" s="37">
        <v>0.19393939393939394</v>
      </c>
      <c r="E107" s="37">
        <v>0.4303030303030303</v>
      </c>
      <c r="F107" s="37">
        <v>0.37575757575757573</v>
      </c>
      <c r="R107" s="59"/>
      <c r="S107" s="32"/>
    </row>
    <row r="108" spans="3:19" ht="21">
      <c r="C108" s="40" t="s">
        <v>74</v>
      </c>
      <c r="D108" s="37">
        <v>0.24223602484472051</v>
      </c>
      <c r="E108" s="37">
        <v>0.43478260869565216</v>
      </c>
      <c r="F108" s="37">
        <v>0.32298136645962733</v>
      </c>
      <c r="R108" s="59"/>
      <c r="S108" s="32"/>
    </row>
    <row r="109" spans="3:19" ht="21">
      <c r="C109" s="40" t="s">
        <v>75</v>
      </c>
      <c r="D109" s="37">
        <v>0.28025477707006369</v>
      </c>
      <c r="E109" s="37">
        <v>0.43312101910828027</v>
      </c>
      <c r="F109" s="37">
        <v>0.28662420382165604</v>
      </c>
      <c r="R109" s="59"/>
      <c r="S109" s="32"/>
    </row>
    <row r="110" spans="3:19" ht="21">
      <c r="C110" s="40" t="s">
        <v>76</v>
      </c>
      <c r="D110" s="37">
        <v>0.25624999999999998</v>
      </c>
      <c r="E110" s="37">
        <v>0.43125000000000002</v>
      </c>
      <c r="F110" s="37">
        <v>0.3125</v>
      </c>
      <c r="R110" s="59"/>
      <c r="S110" s="32"/>
    </row>
    <row r="111" spans="3:19" ht="27" customHeight="1">
      <c r="R111" s="59"/>
      <c r="S111" s="32"/>
    </row>
    <row r="112" spans="3:19" ht="23.25">
      <c r="C112" s="137" t="s">
        <v>77</v>
      </c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R112" s="59"/>
      <c r="S112" s="32"/>
    </row>
    <row r="113" spans="2:19" ht="17.25" customHeight="1">
      <c r="R113" s="59"/>
      <c r="S113" s="32"/>
    </row>
    <row r="114" spans="2:19" ht="23.25">
      <c r="B114" s="45" t="s">
        <v>17</v>
      </c>
      <c r="C114" s="138" t="s">
        <v>78</v>
      </c>
      <c r="D114" s="138"/>
      <c r="E114" s="138"/>
      <c r="F114" s="138"/>
      <c r="G114" s="138"/>
      <c r="H114" s="138"/>
      <c r="I114" s="138"/>
      <c r="J114" s="47">
        <v>1</v>
      </c>
      <c r="K114" s="47">
        <v>2</v>
      </c>
      <c r="L114" s="47">
        <v>3</v>
      </c>
      <c r="M114" s="47">
        <v>4</v>
      </c>
      <c r="N114" s="47">
        <v>5</v>
      </c>
      <c r="O114" s="47" t="s">
        <v>79</v>
      </c>
      <c r="R114" s="59"/>
      <c r="S114" s="32"/>
    </row>
    <row r="115" spans="2:19" ht="18.75">
      <c r="B115" s="30">
        <v>1</v>
      </c>
      <c r="C115" s="135" t="s">
        <v>142</v>
      </c>
      <c r="D115" s="135"/>
      <c r="E115" s="135"/>
      <c r="F115" s="135"/>
      <c r="G115" s="135"/>
      <c r="H115" s="135"/>
      <c r="I115" s="135"/>
      <c r="J115" s="37">
        <v>9.7087378640776691E-3</v>
      </c>
      <c r="K115" s="37">
        <v>9.7087378640776691E-3</v>
      </c>
      <c r="L115" s="37">
        <v>4.2071197411003236E-2</v>
      </c>
      <c r="M115" s="37">
        <v>0.56634304207119746</v>
      </c>
      <c r="N115" s="37">
        <v>0.37216828478964403</v>
      </c>
      <c r="O115" s="48">
        <v>4.2815533980582527</v>
      </c>
      <c r="R115" s="59"/>
      <c r="S115" s="32"/>
    </row>
    <row r="116" spans="2:19" ht="18.75">
      <c r="B116" s="30">
        <v>2</v>
      </c>
      <c r="C116" s="135" t="s">
        <v>143</v>
      </c>
      <c r="D116" s="135"/>
      <c r="E116" s="135"/>
      <c r="F116" s="135"/>
      <c r="G116" s="135"/>
      <c r="H116" s="135"/>
      <c r="I116" s="135"/>
      <c r="J116" s="37">
        <v>9.7087378640776691E-3</v>
      </c>
      <c r="K116" s="37">
        <v>9.7087378640776691E-3</v>
      </c>
      <c r="L116" s="37">
        <v>3.5598705501618123E-2</v>
      </c>
      <c r="M116" s="37">
        <v>0.55339805825242716</v>
      </c>
      <c r="N116" s="37">
        <v>0.39158576051779936</v>
      </c>
      <c r="O116" s="48">
        <v>4.3074433656957929</v>
      </c>
      <c r="R116" s="59"/>
      <c r="S116" s="32"/>
    </row>
    <row r="117" spans="2:19" ht="18.75">
      <c r="B117" s="30">
        <v>3</v>
      </c>
      <c r="C117" s="135" t="s">
        <v>144</v>
      </c>
      <c r="D117" s="135"/>
      <c r="E117" s="135"/>
      <c r="F117" s="135"/>
      <c r="G117" s="135"/>
      <c r="H117" s="135"/>
      <c r="I117" s="135"/>
      <c r="J117" s="37">
        <v>6.4724919093851136E-3</v>
      </c>
      <c r="K117" s="37">
        <v>9.7087378640776691E-3</v>
      </c>
      <c r="L117" s="37">
        <v>8.4142394822006472E-2</v>
      </c>
      <c r="M117" s="37">
        <v>0.60194174757281549</v>
      </c>
      <c r="N117" s="37">
        <v>0.29773462783171523</v>
      </c>
      <c r="O117" s="48">
        <v>4.174757281553398</v>
      </c>
      <c r="R117" s="59"/>
      <c r="S117" s="32"/>
    </row>
    <row r="118" spans="2:19" ht="30.75" customHeight="1">
      <c r="B118" s="30">
        <v>4</v>
      </c>
      <c r="C118" s="135" t="s">
        <v>145</v>
      </c>
      <c r="D118" s="135"/>
      <c r="E118" s="135"/>
      <c r="F118" s="135"/>
      <c r="G118" s="135"/>
      <c r="H118" s="135"/>
      <c r="I118" s="135"/>
      <c r="J118" s="37">
        <v>1.6181229773462782E-2</v>
      </c>
      <c r="K118" s="37">
        <v>6.1488673139158574E-2</v>
      </c>
      <c r="L118" s="37">
        <v>0.11650485436893204</v>
      </c>
      <c r="M118" s="37">
        <v>0.50485436893203883</v>
      </c>
      <c r="N118" s="37">
        <v>0.30097087378640774</v>
      </c>
      <c r="O118" s="48">
        <v>4.0129449838187705</v>
      </c>
      <c r="R118" s="59"/>
      <c r="S118" s="32"/>
    </row>
    <row r="119" spans="2:19" ht="18.75">
      <c r="B119" s="30">
        <v>5</v>
      </c>
      <c r="C119" s="135" t="s">
        <v>146</v>
      </c>
      <c r="D119" s="135"/>
      <c r="E119" s="135"/>
      <c r="F119" s="135"/>
      <c r="G119" s="135"/>
      <c r="H119" s="135"/>
      <c r="I119" s="135"/>
      <c r="J119" s="37">
        <v>9.7087378640776691E-3</v>
      </c>
      <c r="K119" s="37">
        <v>0</v>
      </c>
      <c r="L119" s="37">
        <v>4.5307443365695796E-2</v>
      </c>
      <c r="M119" s="37">
        <v>0.29773462783171523</v>
      </c>
      <c r="N119" s="37">
        <v>0.6472491909385113</v>
      </c>
      <c r="O119" s="48">
        <v>4.5728155339805827</v>
      </c>
      <c r="R119" s="59"/>
      <c r="S119" s="32"/>
    </row>
    <row r="120" spans="2:19" ht="28.5" customHeight="1">
      <c r="B120" s="30">
        <v>6</v>
      </c>
      <c r="C120" s="135" t="s">
        <v>147</v>
      </c>
      <c r="D120" s="135"/>
      <c r="E120" s="135"/>
      <c r="F120" s="135"/>
      <c r="G120" s="135"/>
      <c r="H120" s="135"/>
      <c r="I120" s="135"/>
      <c r="J120" s="37">
        <v>9.7087378640776691E-3</v>
      </c>
      <c r="K120" s="37">
        <v>3.2362459546925564E-2</v>
      </c>
      <c r="L120" s="37">
        <v>0.10355987055016182</v>
      </c>
      <c r="M120" s="37">
        <v>0.49838187702265374</v>
      </c>
      <c r="N120" s="37">
        <v>0.35598705501618122</v>
      </c>
      <c r="O120" s="48">
        <v>4.1585760517799351</v>
      </c>
      <c r="R120" s="59"/>
      <c r="S120" s="32"/>
    </row>
    <row r="121" spans="2:19" ht="18.75">
      <c r="B121" s="30">
        <v>7</v>
      </c>
      <c r="C121" s="135" t="s">
        <v>148</v>
      </c>
      <c r="D121" s="135"/>
      <c r="E121" s="135"/>
      <c r="F121" s="135"/>
      <c r="G121" s="135"/>
      <c r="H121" s="135"/>
      <c r="I121" s="135"/>
      <c r="J121" s="37">
        <v>6.4724919093851136E-3</v>
      </c>
      <c r="K121" s="37">
        <v>9.7087378640776691E-3</v>
      </c>
      <c r="L121" s="37">
        <v>6.4724919093851127E-2</v>
      </c>
      <c r="M121" s="37">
        <v>0.50161812297734631</v>
      </c>
      <c r="N121" s="37">
        <v>0.41747572815533979</v>
      </c>
      <c r="O121" s="48">
        <v>4.3139158576051777</v>
      </c>
      <c r="R121" s="59"/>
      <c r="S121" s="32"/>
    </row>
    <row r="122" spans="2:19" ht="18.75">
      <c r="B122" s="30">
        <v>8</v>
      </c>
      <c r="C122" s="135" t="s">
        <v>149</v>
      </c>
      <c r="D122" s="135"/>
      <c r="E122" s="135"/>
      <c r="F122" s="135"/>
      <c r="G122" s="135"/>
      <c r="H122" s="135"/>
      <c r="I122" s="135"/>
      <c r="J122" s="37">
        <v>9.7087378640776691E-3</v>
      </c>
      <c r="K122" s="37">
        <v>6.4724919093851136E-3</v>
      </c>
      <c r="L122" s="37">
        <v>5.5016181229773461E-2</v>
      </c>
      <c r="M122" s="37">
        <v>0.52750809061488668</v>
      </c>
      <c r="N122" s="37">
        <v>0.40129449838187703</v>
      </c>
      <c r="O122" s="48">
        <v>4.3042071197411005</v>
      </c>
      <c r="R122" s="59"/>
      <c r="S122" s="32"/>
    </row>
    <row r="123" spans="2:19" ht="18.75">
      <c r="B123" s="30">
        <v>9</v>
      </c>
      <c r="C123" s="135" t="s">
        <v>150</v>
      </c>
      <c r="D123" s="135"/>
      <c r="E123" s="135"/>
      <c r="F123" s="135"/>
      <c r="G123" s="135"/>
      <c r="H123" s="135"/>
      <c r="I123" s="135"/>
      <c r="J123" s="37">
        <v>9.7087378640776691E-3</v>
      </c>
      <c r="K123" s="37">
        <v>9.7087378640776691E-3</v>
      </c>
      <c r="L123" s="37">
        <v>4.8543689320388349E-2</v>
      </c>
      <c r="M123" s="37">
        <v>0.54045307443365698</v>
      </c>
      <c r="N123" s="37">
        <v>0.39158576051779936</v>
      </c>
      <c r="O123" s="48">
        <v>4.2944983818770224</v>
      </c>
      <c r="R123" s="59"/>
      <c r="S123" s="32"/>
    </row>
    <row r="124" spans="2:19" ht="18.75">
      <c r="B124" s="30">
        <v>10</v>
      </c>
      <c r="C124" s="135" t="s">
        <v>151</v>
      </c>
      <c r="D124" s="135"/>
      <c r="E124" s="135"/>
      <c r="F124" s="135"/>
      <c r="G124" s="135"/>
      <c r="H124" s="135"/>
      <c r="I124" s="135"/>
      <c r="J124" s="37">
        <v>1.6181229773462782E-2</v>
      </c>
      <c r="K124" s="37">
        <v>3.2362459546925564E-2</v>
      </c>
      <c r="L124" s="37">
        <v>8.7378640776699032E-2</v>
      </c>
      <c r="M124" s="37">
        <v>0.56957928802588997</v>
      </c>
      <c r="N124" s="37">
        <v>0.29449838187702265</v>
      </c>
      <c r="O124" s="48">
        <v>4.0938511326860842</v>
      </c>
      <c r="R124" s="59"/>
      <c r="S124" s="32"/>
    </row>
    <row r="125" spans="2:19" ht="18.75">
      <c r="B125" s="30">
        <v>11</v>
      </c>
      <c r="C125" s="135" t="s">
        <v>152</v>
      </c>
      <c r="D125" s="135"/>
      <c r="E125" s="135"/>
      <c r="F125" s="135"/>
      <c r="G125" s="135"/>
      <c r="H125" s="135"/>
      <c r="I125" s="135"/>
      <c r="J125" s="37">
        <v>1.6181229773462782E-2</v>
      </c>
      <c r="K125" s="37">
        <v>6.1488673139158574E-2</v>
      </c>
      <c r="L125" s="37">
        <v>0.10032362459546926</v>
      </c>
      <c r="M125" s="37">
        <v>0.53398058252427183</v>
      </c>
      <c r="N125" s="37">
        <v>0.2168284789644013</v>
      </c>
      <c r="O125" s="48">
        <v>3.6601941747572817</v>
      </c>
      <c r="R125" s="59"/>
      <c r="S125" s="32"/>
    </row>
    <row r="126" spans="2:19" ht="18.75">
      <c r="B126" s="30">
        <v>12</v>
      </c>
      <c r="C126" s="135" t="s">
        <v>153</v>
      </c>
      <c r="D126" s="135"/>
      <c r="E126" s="135"/>
      <c r="F126" s="135"/>
      <c r="G126" s="135"/>
      <c r="H126" s="135"/>
      <c r="I126" s="135"/>
      <c r="J126" s="37">
        <v>9.7087378640776691E-3</v>
      </c>
      <c r="K126" s="37">
        <v>6.4724919093851136E-3</v>
      </c>
      <c r="L126" s="37">
        <v>4.8543689320388349E-2</v>
      </c>
      <c r="M126" s="37">
        <v>0.48867313915857608</v>
      </c>
      <c r="N126" s="37">
        <v>0.37540453074433655</v>
      </c>
      <c r="O126" s="48">
        <v>4</v>
      </c>
      <c r="R126" s="59"/>
      <c r="S126" s="32"/>
    </row>
    <row r="127" spans="2:19" ht="18.75">
      <c r="B127" s="30">
        <v>13</v>
      </c>
      <c r="C127" s="135" t="s">
        <v>154</v>
      </c>
      <c r="D127" s="135"/>
      <c r="E127" s="135"/>
      <c r="F127" s="135"/>
      <c r="G127" s="135"/>
      <c r="H127" s="135"/>
      <c r="I127" s="135"/>
      <c r="J127" s="37">
        <v>6.4724919093851136E-3</v>
      </c>
      <c r="K127" s="37">
        <v>9.7087378640776691E-3</v>
      </c>
      <c r="L127" s="37">
        <v>4.8543689320388349E-2</v>
      </c>
      <c r="M127" s="37">
        <v>0.49190938511326859</v>
      </c>
      <c r="N127" s="37">
        <v>0.37216828478964403</v>
      </c>
      <c r="O127" s="48">
        <v>4</v>
      </c>
      <c r="R127" s="59"/>
      <c r="S127" s="32"/>
    </row>
    <row r="128" spans="2:19" ht="18.75">
      <c r="B128" s="30">
        <v>14</v>
      </c>
      <c r="C128" s="135" t="s">
        <v>155</v>
      </c>
      <c r="D128" s="135"/>
      <c r="E128" s="135"/>
      <c r="F128" s="135"/>
      <c r="G128" s="135"/>
      <c r="H128" s="135"/>
      <c r="I128" s="135"/>
      <c r="J128" s="37">
        <v>6.4724919093851136E-3</v>
      </c>
      <c r="K128" s="37">
        <v>3.2362459546925568E-3</v>
      </c>
      <c r="L128" s="37">
        <v>3.5598705501618123E-2</v>
      </c>
      <c r="M128" s="37">
        <v>0.36893203883495146</v>
      </c>
      <c r="N128" s="37">
        <v>0.5145631067961165</v>
      </c>
      <c r="O128" s="48">
        <v>4.1682847896440132</v>
      </c>
      <c r="R128" s="59"/>
      <c r="S128" s="32"/>
    </row>
    <row r="129" spans="2:19" ht="18.75">
      <c r="B129" s="30">
        <v>15</v>
      </c>
      <c r="C129" s="135" t="s">
        <v>156</v>
      </c>
      <c r="D129" s="135"/>
      <c r="E129" s="135"/>
      <c r="F129" s="135"/>
      <c r="G129" s="135"/>
      <c r="H129" s="135"/>
      <c r="I129" s="135"/>
      <c r="J129" s="37">
        <v>6.4724919093851136E-3</v>
      </c>
      <c r="K129" s="37">
        <v>3.2362459546925568E-3</v>
      </c>
      <c r="L129" s="37">
        <v>3.2362459546925564E-2</v>
      </c>
      <c r="M129" s="37">
        <v>0.34627831715210355</v>
      </c>
      <c r="N129" s="37">
        <v>0.54045307443365698</v>
      </c>
      <c r="O129" s="48">
        <v>4.1974110032362457</v>
      </c>
      <c r="R129" s="59"/>
      <c r="S129" s="32"/>
    </row>
    <row r="130" spans="2:19" ht="18.75">
      <c r="B130" s="30">
        <v>16</v>
      </c>
      <c r="C130" s="135" t="s">
        <v>157</v>
      </c>
      <c r="D130" s="135"/>
      <c r="E130" s="135"/>
      <c r="F130" s="135"/>
      <c r="G130" s="135"/>
      <c r="H130" s="135"/>
      <c r="I130" s="135"/>
      <c r="J130" s="37">
        <v>3.2362459546925568E-3</v>
      </c>
      <c r="K130" s="37">
        <v>9.7087378640776691E-3</v>
      </c>
      <c r="L130" s="37">
        <v>3.5598705501618123E-2</v>
      </c>
      <c r="M130" s="37">
        <v>0.36245954692556637</v>
      </c>
      <c r="N130" s="37">
        <v>0.51779935275080902</v>
      </c>
      <c r="O130" s="48">
        <v>4.1682847896440132</v>
      </c>
      <c r="R130" s="59"/>
      <c r="S130" s="32"/>
    </row>
    <row r="131" spans="2:19">
      <c r="R131" s="59"/>
      <c r="S131" s="32"/>
    </row>
    <row r="132" spans="2:19">
      <c r="R132" s="59"/>
      <c r="S132" s="32"/>
    </row>
    <row r="133" spans="2:19">
      <c r="R133" s="59"/>
      <c r="S133" s="32"/>
    </row>
    <row r="134" spans="2:19">
      <c r="R134" s="59"/>
      <c r="S134" s="32"/>
    </row>
    <row r="135" spans="2:19">
      <c r="R135" s="59"/>
      <c r="S135" s="32"/>
    </row>
    <row r="136" spans="2:19">
      <c r="R136" s="59"/>
      <c r="S136" s="32"/>
    </row>
    <row r="137" spans="2:19">
      <c r="R137" s="59"/>
      <c r="S137" s="32"/>
    </row>
    <row r="138" spans="2:19">
      <c r="R138" s="59"/>
      <c r="S138" s="32"/>
    </row>
    <row r="139" spans="2:19">
      <c r="R139" s="59"/>
      <c r="S139" s="32"/>
    </row>
    <row r="140" spans="2:19">
      <c r="R140" s="59"/>
      <c r="S140" s="32"/>
    </row>
    <row r="141" spans="2:19">
      <c r="R141" s="59"/>
      <c r="S141" s="32"/>
    </row>
    <row r="142" spans="2:19">
      <c r="R142" s="59"/>
      <c r="S142" s="32"/>
    </row>
    <row r="143" spans="2:19">
      <c r="R143" s="59"/>
      <c r="S143" s="32"/>
    </row>
    <row r="144" spans="2:19">
      <c r="R144" s="59"/>
      <c r="S144" s="32"/>
    </row>
    <row r="145" spans="2:19">
      <c r="R145" s="59"/>
      <c r="S145" s="32"/>
    </row>
    <row r="146" spans="2:19" ht="27.75" customHeight="1">
      <c r="R146" s="59"/>
      <c r="S146" s="32"/>
    </row>
    <row r="147" spans="2:19" ht="14.25" customHeight="1">
      <c r="R147" s="59"/>
      <c r="S147" s="32"/>
    </row>
    <row r="148" spans="2:19" ht="23.25">
      <c r="B148" s="45" t="s">
        <v>17</v>
      </c>
      <c r="C148" s="138" t="s">
        <v>158</v>
      </c>
      <c r="D148" s="138"/>
      <c r="E148" s="138"/>
      <c r="F148" s="138"/>
      <c r="G148" s="138"/>
      <c r="H148" s="138"/>
      <c r="I148" s="138"/>
      <c r="J148" s="47">
        <v>1</v>
      </c>
      <c r="K148" s="47">
        <v>2</v>
      </c>
      <c r="L148" s="47">
        <v>3</v>
      </c>
      <c r="M148" s="47">
        <v>4</v>
      </c>
      <c r="N148" s="47">
        <v>5</v>
      </c>
      <c r="O148" s="47" t="s">
        <v>79</v>
      </c>
      <c r="R148" s="59"/>
      <c r="S148" s="32"/>
    </row>
    <row r="149" spans="2:19" ht="17.25" customHeight="1">
      <c r="B149" s="30">
        <v>1</v>
      </c>
      <c r="C149" s="139" t="s">
        <v>159</v>
      </c>
      <c r="D149" s="139"/>
      <c r="E149" s="139"/>
      <c r="F149" s="139"/>
      <c r="G149" s="139"/>
      <c r="H149" s="139"/>
      <c r="I149" s="139"/>
      <c r="J149" s="37">
        <v>2.6315789473684209E-2</v>
      </c>
      <c r="K149" s="37">
        <v>2.6315789473684209E-2</v>
      </c>
      <c r="L149" s="37">
        <v>0.10526315789473684</v>
      </c>
      <c r="M149" s="37">
        <v>0.44736842105263158</v>
      </c>
      <c r="N149" s="37">
        <v>0.39473684210526316</v>
      </c>
      <c r="O149" s="74">
        <v>4.1578947368421053</v>
      </c>
      <c r="R149" s="59"/>
      <c r="S149" s="32"/>
    </row>
    <row r="150" spans="2:19" ht="17.25" customHeight="1">
      <c r="B150" s="30">
        <v>2</v>
      </c>
      <c r="C150" s="139" t="s">
        <v>160</v>
      </c>
      <c r="D150" s="139"/>
      <c r="E150" s="139"/>
      <c r="F150" s="139"/>
      <c r="G150" s="139"/>
      <c r="H150" s="139"/>
      <c r="I150" s="139"/>
      <c r="J150" s="37">
        <v>2.6315789473684209E-2</v>
      </c>
      <c r="K150" s="37">
        <v>0</v>
      </c>
      <c r="L150" s="37">
        <v>0.39473684210526316</v>
      </c>
      <c r="M150" s="37">
        <v>0.44736842105263158</v>
      </c>
      <c r="N150" s="37">
        <v>0.13157894736842105</v>
      </c>
      <c r="O150" s="74">
        <v>3.6578947368421053</v>
      </c>
      <c r="R150" s="59"/>
      <c r="S150" s="32"/>
    </row>
    <row r="151" spans="2:19" ht="17.25" customHeight="1">
      <c r="B151" s="30">
        <v>3</v>
      </c>
      <c r="C151" s="139" t="s">
        <v>161</v>
      </c>
      <c r="D151" s="139"/>
      <c r="E151" s="139"/>
      <c r="F151" s="139"/>
      <c r="G151" s="139"/>
      <c r="H151" s="139"/>
      <c r="I151" s="139"/>
      <c r="J151" s="37">
        <v>0</v>
      </c>
      <c r="K151" s="37">
        <v>2.6315789473684209E-2</v>
      </c>
      <c r="L151" s="37">
        <v>0.15789473684210525</v>
      </c>
      <c r="M151" s="37">
        <v>0.44736842105263158</v>
      </c>
      <c r="N151" s="37">
        <v>0.36842105263157893</v>
      </c>
      <c r="O151" s="74">
        <v>4.1578947368421053</v>
      </c>
      <c r="R151" s="59"/>
      <c r="S151" s="32"/>
    </row>
    <row r="152" spans="2:19" ht="17.25" customHeight="1">
      <c r="B152" s="30">
        <v>4</v>
      </c>
      <c r="C152" s="139" t="s">
        <v>162</v>
      </c>
      <c r="D152" s="139"/>
      <c r="E152" s="139"/>
      <c r="F152" s="139"/>
      <c r="G152" s="139"/>
      <c r="H152" s="139"/>
      <c r="I152" s="139"/>
      <c r="J152" s="37">
        <v>0</v>
      </c>
      <c r="K152" s="37">
        <v>0</v>
      </c>
      <c r="L152" s="37">
        <v>2.6315789473684209E-2</v>
      </c>
      <c r="M152" s="37">
        <v>0.44736842105263158</v>
      </c>
      <c r="N152" s="37">
        <v>0.52631578947368418</v>
      </c>
      <c r="O152" s="74">
        <v>4.5</v>
      </c>
      <c r="R152" s="59"/>
      <c r="S152" s="32"/>
    </row>
    <row r="153" spans="2:19" ht="17.25" customHeight="1">
      <c r="B153" s="30">
        <v>5</v>
      </c>
      <c r="C153" s="139" t="s">
        <v>163</v>
      </c>
      <c r="D153" s="139"/>
      <c r="E153" s="139"/>
      <c r="F153" s="139"/>
      <c r="G153" s="139"/>
      <c r="H153" s="139"/>
      <c r="I153" s="139"/>
      <c r="J153" s="37">
        <v>0</v>
      </c>
      <c r="K153" s="37">
        <v>0</v>
      </c>
      <c r="L153" s="37">
        <v>0</v>
      </c>
      <c r="M153" s="37">
        <v>0.52631578947368418</v>
      </c>
      <c r="N153" s="37">
        <v>0.47368421052631576</v>
      </c>
      <c r="O153" s="74">
        <v>4.4736842105263159</v>
      </c>
      <c r="R153" s="59"/>
      <c r="S153" s="32"/>
    </row>
    <row r="154" spans="2:19" ht="17.25" customHeight="1">
      <c r="B154" s="30">
        <v>6</v>
      </c>
      <c r="C154" s="139" t="s">
        <v>164</v>
      </c>
      <c r="D154" s="139"/>
      <c r="E154" s="139"/>
      <c r="F154" s="139"/>
      <c r="G154" s="139"/>
      <c r="H154" s="139"/>
      <c r="I154" s="139"/>
      <c r="J154" s="37">
        <v>0</v>
      </c>
      <c r="K154" s="37">
        <v>0</v>
      </c>
      <c r="L154" s="37">
        <v>0</v>
      </c>
      <c r="M154" s="37">
        <v>0.36842105263157893</v>
      </c>
      <c r="N154" s="37">
        <v>0.63157894736842102</v>
      </c>
      <c r="O154" s="74">
        <v>4.6315789473684212</v>
      </c>
      <c r="R154" s="59"/>
      <c r="S154" s="32"/>
    </row>
    <row r="155" spans="2:19" ht="17.25" customHeight="1">
      <c r="B155" s="30">
        <v>7</v>
      </c>
      <c r="C155" s="139" t="s">
        <v>165</v>
      </c>
      <c r="D155" s="139"/>
      <c r="E155" s="139"/>
      <c r="F155" s="139"/>
      <c r="G155" s="139"/>
      <c r="H155" s="139"/>
      <c r="I155" s="139"/>
      <c r="J155" s="37">
        <v>0</v>
      </c>
      <c r="K155" s="37">
        <v>0</v>
      </c>
      <c r="L155" s="37">
        <v>0</v>
      </c>
      <c r="M155" s="37">
        <v>0.34210526315789475</v>
      </c>
      <c r="N155" s="37">
        <v>0.65789473684210531</v>
      </c>
      <c r="O155" s="74">
        <v>4.6578947368421053</v>
      </c>
      <c r="R155" s="59"/>
      <c r="S155" s="32"/>
    </row>
    <row r="156" spans="2:19" ht="17.25" customHeight="1">
      <c r="B156" s="30">
        <v>8</v>
      </c>
      <c r="C156" s="139" t="s">
        <v>166</v>
      </c>
      <c r="D156" s="139"/>
      <c r="E156" s="139"/>
      <c r="F156" s="139"/>
      <c r="G156" s="139"/>
      <c r="H156" s="139"/>
      <c r="I156" s="139"/>
      <c r="J156" s="37">
        <v>2.6315789473684209E-2</v>
      </c>
      <c r="K156" s="37">
        <v>5.2631578947368418E-2</v>
      </c>
      <c r="L156" s="37">
        <v>2.6315789473684209E-2</v>
      </c>
      <c r="M156" s="37">
        <v>0.44736842105263158</v>
      </c>
      <c r="N156" s="37">
        <v>0.44736842105263158</v>
      </c>
      <c r="O156" s="74">
        <v>4.2368421052631575</v>
      </c>
      <c r="R156" s="59"/>
      <c r="S156" s="32"/>
    </row>
    <row r="157" spans="2:19" ht="15.75" customHeight="1">
      <c r="C157" s="60"/>
      <c r="D157" s="60"/>
      <c r="E157" s="60"/>
      <c r="F157" s="60"/>
      <c r="G157" s="60"/>
      <c r="H157" s="60"/>
      <c r="I157" s="60"/>
      <c r="J157" s="61"/>
      <c r="K157" s="61"/>
      <c r="L157" s="61"/>
      <c r="M157" s="61"/>
      <c r="N157" s="61"/>
      <c r="R157" s="59"/>
      <c r="S157" s="32"/>
    </row>
    <row r="158" spans="2:19" ht="15.75" customHeight="1">
      <c r="C158" s="60"/>
      <c r="D158" s="60"/>
      <c r="E158" s="60"/>
      <c r="F158" s="60"/>
      <c r="G158" s="60"/>
      <c r="H158" s="60"/>
      <c r="I158" s="60"/>
      <c r="J158" s="61"/>
      <c r="K158" s="61"/>
      <c r="L158" s="61"/>
      <c r="M158" s="61"/>
      <c r="N158" s="61"/>
      <c r="R158" s="59"/>
      <c r="S158" s="32"/>
    </row>
    <row r="159" spans="2:19" ht="15.75" customHeight="1">
      <c r="C159" s="60"/>
      <c r="D159" s="60"/>
      <c r="E159" s="60"/>
      <c r="F159" s="60"/>
      <c r="G159" s="60"/>
      <c r="H159" s="60"/>
      <c r="I159" s="60"/>
      <c r="J159" s="61"/>
      <c r="K159" s="61"/>
      <c r="L159" s="61"/>
      <c r="M159" s="61"/>
      <c r="N159" s="61"/>
      <c r="R159" s="59"/>
      <c r="S159" s="32"/>
    </row>
    <row r="160" spans="2:19" ht="15.75" customHeight="1">
      <c r="C160" s="60"/>
      <c r="D160" s="60"/>
      <c r="E160" s="60"/>
      <c r="F160" s="60"/>
      <c r="G160" s="60"/>
      <c r="H160" s="60"/>
      <c r="I160" s="60"/>
      <c r="J160" s="61"/>
      <c r="K160" s="61"/>
      <c r="L160" s="61"/>
      <c r="M160" s="61"/>
      <c r="N160" s="61"/>
      <c r="R160" s="59"/>
      <c r="S160" s="32"/>
    </row>
    <row r="161" spans="3:19" ht="15.75" customHeight="1">
      <c r="C161" s="60"/>
      <c r="D161" s="60"/>
      <c r="E161" s="60"/>
      <c r="F161" s="60"/>
      <c r="G161" s="60"/>
      <c r="H161" s="60"/>
      <c r="I161" s="60"/>
      <c r="J161" s="61"/>
      <c r="K161" s="61"/>
      <c r="L161" s="61"/>
      <c r="M161" s="61"/>
      <c r="N161" s="61"/>
      <c r="R161" s="59"/>
      <c r="S161" s="32"/>
    </row>
    <row r="162" spans="3:19" ht="15.75" customHeight="1">
      <c r="C162" s="60"/>
      <c r="D162" s="60"/>
      <c r="E162" s="60"/>
      <c r="F162" s="60"/>
      <c r="G162" s="60"/>
      <c r="H162" s="60"/>
      <c r="I162" s="60"/>
      <c r="J162" s="61"/>
      <c r="K162" s="61"/>
      <c r="L162" s="61"/>
      <c r="M162" s="61"/>
      <c r="N162" s="61"/>
      <c r="R162" s="59"/>
      <c r="S162" s="32"/>
    </row>
    <row r="163" spans="3:19" ht="15.75" customHeight="1">
      <c r="C163" s="60"/>
      <c r="D163" s="60"/>
      <c r="E163" s="60"/>
      <c r="F163" s="60"/>
      <c r="G163" s="60"/>
      <c r="H163" s="60"/>
      <c r="I163" s="60"/>
      <c r="J163" s="61"/>
      <c r="K163" s="61"/>
      <c r="L163" s="61"/>
      <c r="M163" s="61"/>
      <c r="N163" s="61"/>
      <c r="R163" s="59"/>
      <c r="S163" s="32"/>
    </row>
    <row r="164" spans="3:19" ht="15.75" customHeight="1">
      <c r="C164" s="60"/>
      <c r="D164" s="60"/>
      <c r="E164" s="60"/>
      <c r="F164" s="60"/>
      <c r="G164" s="60"/>
      <c r="H164" s="60"/>
      <c r="I164" s="60"/>
      <c r="J164" s="61"/>
      <c r="K164" s="61"/>
      <c r="L164" s="61"/>
      <c r="M164" s="61"/>
      <c r="N164" s="61"/>
      <c r="R164" s="59"/>
      <c r="S164" s="32"/>
    </row>
    <row r="165" spans="3:19" ht="99" customHeight="1">
      <c r="C165" s="60"/>
      <c r="D165" s="60"/>
      <c r="E165" s="60"/>
      <c r="F165" s="60"/>
      <c r="G165" s="60"/>
      <c r="H165" s="60"/>
      <c r="I165" s="60"/>
      <c r="J165" s="61"/>
      <c r="K165" s="61"/>
      <c r="L165" s="61"/>
      <c r="M165" s="61"/>
      <c r="N165" s="61"/>
      <c r="R165" s="59"/>
      <c r="S165" s="32"/>
    </row>
    <row r="166" spans="3:19" ht="44.25" customHeight="1">
      <c r="C166" s="136" t="s">
        <v>80</v>
      </c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R166" s="59"/>
      <c r="S166" s="32"/>
    </row>
    <row r="167" spans="3:19" ht="20.25" customHeight="1">
      <c r="C167" s="60"/>
      <c r="D167" s="60"/>
      <c r="E167" s="60"/>
      <c r="F167" s="60"/>
      <c r="G167" s="60"/>
      <c r="H167" s="60"/>
      <c r="I167" s="60"/>
      <c r="J167" s="61"/>
      <c r="K167" s="61"/>
      <c r="L167" s="61"/>
      <c r="M167" s="61"/>
      <c r="N167" s="61"/>
      <c r="R167" s="59"/>
      <c r="S167" s="32"/>
    </row>
    <row r="168" spans="3:19" ht="57.75" customHeight="1">
      <c r="C168" s="140" t="s">
        <v>167</v>
      </c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R168" s="59"/>
      <c r="S168" s="32"/>
    </row>
    <row r="169" spans="3:19" ht="15.75" customHeight="1">
      <c r="C169" s="60"/>
      <c r="D169" s="60"/>
      <c r="E169" s="60"/>
      <c r="F169" s="60"/>
      <c r="G169" s="60"/>
      <c r="H169" s="60"/>
      <c r="I169" s="60"/>
      <c r="J169" s="61"/>
      <c r="K169" s="61"/>
      <c r="L169" s="61"/>
      <c r="M169" s="61"/>
      <c r="N169" s="61"/>
      <c r="R169" s="59"/>
      <c r="S169" s="32"/>
    </row>
    <row r="170" spans="3:19" ht="23.25">
      <c r="C170" s="94" t="s">
        <v>168</v>
      </c>
      <c r="D170" s="33" t="s">
        <v>59</v>
      </c>
      <c r="E170" s="33" t="s">
        <v>60</v>
      </c>
      <c r="F170" s="33" t="s">
        <v>56</v>
      </c>
      <c r="G170" s="61"/>
      <c r="H170" s="61"/>
      <c r="I170" s="61"/>
      <c r="J170" s="61"/>
      <c r="K170" s="61"/>
      <c r="L170" s="61"/>
      <c r="M170" s="61"/>
      <c r="N170" s="61"/>
      <c r="R170" s="59"/>
      <c r="S170" s="32"/>
    </row>
    <row r="171" spans="3:19" ht="21">
      <c r="C171" s="40" t="s">
        <v>138</v>
      </c>
      <c r="D171" s="35">
        <v>90</v>
      </c>
      <c r="E171" s="35">
        <v>7</v>
      </c>
      <c r="F171" s="35">
        <v>97</v>
      </c>
      <c r="G171" s="61"/>
      <c r="H171" s="61"/>
      <c r="I171" s="61"/>
      <c r="J171" s="61"/>
      <c r="K171" s="61"/>
      <c r="L171" s="61"/>
      <c r="M171" s="61"/>
      <c r="N171" s="61"/>
      <c r="R171" s="59"/>
      <c r="S171" s="32"/>
    </row>
    <row r="172" spans="3:19" ht="21">
      <c r="C172" s="40" t="s">
        <v>169</v>
      </c>
      <c r="D172" s="35">
        <v>34</v>
      </c>
      <c r="E172" s="35">
        <v>2</v>
      </c>
      <c r="F172" s="35">
        <v>36</v>
      </c>
      <c r="G172" s="61"/>
      <c r="H172" s="61"/>
      <c r="I172" s="61"/>
      <c r="J172" s="61"/>
      <c r="K172" s="61"/>
      <c r="L172" s="61"/>
      <c r="M172" s="61"/>
      <c r="N172" s="61"/>
      <c r="R172" s="59"/>
      <c r="S172" s="32"/>
    </row>
    <row r="173" spans="3:19" ht="21">
      <c r="C173" s="40" t="s">
        <v>140</v>
      </c>
      <c r="D173" s="35">
        <v>6</v>
      </c>
      <c r="E173" s="35">
        <v>0</v>
      </c>
      <c r="F173" s="35">
        <v>6</v>
      </c>
      <c r="G173" s="61"/>
      <c r="H173" s="61"/>
      <c r="I173" s="61"/>
      <c r="J173" s="61"/>
      <c r="K173" s="61"/>
      <c r="L173" s="61"/>
      <c r="M173" s="61"/>
      <c r="N173" s="61"/>
      <c r="R173" s="59"/>
      <c r="S173" s="32"/>
    </row>
    <row r="174" spans="3:19" ht="21">
      <c r="C174" s="40" t="s">
        <v>170</v>
      </c>
      <c r="D174" s="35">
        <v>0</v>
      </c>
      <c r="E174" s="35">
        <v>0</v>
      </c>
      <c r="F174" s="35">
        <v>0</v>
      </c>
      <c r="G174" s="61"/>
      <c r="H174" s="61"/>
      <c r="I174" s="61"/>
      <c r="J174" s="61"/>
      <c r="K174" s="61"/>
      <c r="L174" s="61"/>
      <c r="M174" s="61"/>
      <c r="N174" s="61"/>
      <c r="R174" s="59"/>
      <c r="S174" s="32"/>
    </row>
    <row r="175" spans="3:19" ht="21">
      <c r="C175" s="40" t="s">
        <v>171</v>
      </c>
      <c r="D175" s="35">
        <v>4</v>
      </c>
      <c r="E175" s="35">
        <v>0</v>
      </c>
      <c r="F175" s="35">
        <v>4</v>
      </c>
      <c r="G175" s="61"/>
      <c r="H175" s="61"/>
      <c r="I175" s="61"/>
      <c r="J175" s="61"/>
      <c r="K175" s="61"/>
      <c r="L175" s="61"/>
      <c r="M175" s="61"/>
      <c r="N175" s="61"/>
      <c r="R175" s="59"/>
      <c r="S175" s="32"/>
    </row>
    <row r="176" spans="3:19" ht="21">
      <c r="C176" s="40" t="s">
        <v>172</v>
      </c>
      <c r="D176" s="35">
        <v>211</v>
      </c>
      <c r="E176" s="35">
        <v>19</v>
      </c>
      <c r="F176" s="35">
        <v>230</v>
      </c>
      <c r="G176" s="61"/>
      <c r="H176" s="61"/>
      <c r="I176" s="61"/>
      <c r="J176" s="61"/>
      <c r="K176" s="61"/>
      <c r="L176" s="61"/>
      <c r="M176" s="61"/>
      <c r="N176" s="61"/>
      <c r="R176" s="59"/>
      <c r="S176" s="32"/>
    </row>
    <row r="177" spans="3:19" ht="15.75" customHeight="1">
      <c r="C177" s="60"/>
      <c r="D177" s="60"/>
      <c r="E177" s="60"/>
      <c r="F177" s="60"/>
      <c r="G177" s="60"/>
      <c r="H177" s="60"/>
      <c r="I177" s="60"/>
      <c r="J177" s="61"/>
      <c r="K177" s="61"/>
      <c r="L177" s="61"/>
      <c r="M177" s="61"/>
      <c r="N177" s="61"/>
      <c r="R177" s="59"/>
      <c r="S177" s="32"/>
    </row>
    <row r="178" spans="3:19" ht="23.25">
      <c r="C178" s="94" t="s">
        <v>173</v>
      </c>
      <c r="D178" s="33" t="s">
        <v>59</v>
      </c>
      <c r="E178" s="33" t="s">
        <v>60</v>
      </c>
      <c r="F178" s="33" t="s">
        <v>56</v>
      </c>
      <c r="G178" s="60"/>
      <c r="H178" s="60"/>
      <c r="I178" s="60"/>
      <c r="J178" s="61"/>
      <c r="K178" s="61"/>
      <c r="L178" s="61"/>
      <c r="M178" s="61"/>
      <c r="N178" s="61"/>
      <c r="R178" s="59"/>
      <c r="S178" s="32"/>
    </row>
    <row r="179" spans="3:19" ht="21">
      <c r="C179" s="40" t="s">
        <v>138</v>
      </c>
      <c r="D179" s="37">
        <v>0.25641025641025639</v>
      </c>
      <c r="E179" s="37">
        <v>0.25</v>
      </c>
      <c r="F179" s="37">
        <v>0.25593667546174143</v>
      </c>
      <c r="G179" s="60"/>
      <c r="H179" s="60"/>
      <c r="I179" s="60"/>
      <c r="J179" s="61"/>
      <c r="K179" s="61"/>
      <c r="L179" s="61"/>
      <c r="M179" s="61"/>
      <c r="N179" s="61"/>
      <c r="R179" s="59"/>
      <c r="S179" s="32"/>
    </row>
    <row r="180" spans="3:19" ht="21">
      <c r="C180" s="40" t="s">
        <v>169</v>
      </c>
      <c r="D180" s="37">
        <v>9.686609686609686E-2</v>
      </c>
      <c r="E180" s="37">
        <v>7.1428571428571425E-2</v>
      </c>
      <c r="F180" s="37">
        <v>9.498680738786279E-2</v>
      </c>
      <c r="G180" s="60"/>
      <c r="H180" s="60"/>
      <c r="I180" s="60"/>
      <c r="J180" s="61"/>
      <c r="K180" s="61"/>
      <c r="L180" s="61"/>
      <c r="M180" s="61"/>
      <c r="N180" s="61"/>
      <c r="R180" s="59"/>
      <c r="S180" s="32"/>
    </row>
    <row r="181" spans="3:19" ht="21">
      <c r="C181" s="40" t="s">
        <v>140</v>
      </c>
      <c r="D181" s="37">
        <v>1.7094017094017096E-2</v>
      </c>
      <c r="E181" s="37">
        <v>0</v>
      </c>
      <c r="F181" s="37">
        <v>1.5831134564643801E-2</v>
      </c>
      <c r="G181" s="60"/>
      <c r="H181" s="60"/>
      <c r="I181" s="60"/>
      <c r="J181" s="61"/>
      <c r="K181" s="61"/>
      <c r="L181" s="61"/>
      <c r="M181" s="61"/>
      <c r="N181" s="61"/>
      <c r="R181" s="59"/>
      <c r="S181" s="32"/>
    </row>
    <row r="182" spans="3:19" ht="21">
      <c r="C182" s="40" t="s">
        <v>170</v>
      </c>
      <c r="D182" s="37">
        <v>0</v>
      </c>
      <c r="E182" s="37">
        <v>0</v>
      </c>
      <c r="F182" s="37">
        <v>0</v>
      </c>
      <c r="G182" s="60"/>
      <c r="H182" s="60"/>
      <c r="I182" s="60"/>
      <c r="J182" s="61"/>
      <c r="K182" s="61"/>
      <c r="L182" s="61"/>
      <c r="M182" s="61"/>
      <c r="N182" s="61"/>
      <c r="R182" s="59"/>
      <c r="S182" s="32"/>
    </row>
    <row r="183" spans="3:19" ht="21">
      <c r="C183" s="40" t="s">
        <v>171</v>
      </c>
      <c r="D183" s="37">
        <v>1.1396011396011397E-2</v>
      </c>
      <c r="E183" s="37">
        <v>0</v>
      </c>
      <c r="F183" s="37">
        <v>1.0554089709762533E-2</v>
      </c>
      <c r="G183" s="60"/>
      <c r="H183" s="60"/>
      <c r="I183" s="60"/>
      <c r="J183" s="61"/>
      <c r="K183" s="61"/>
      <c r="L183" s="61"/>
      <c r="M183" s="61"/>
      <c r="N183" s="61"/>
      <c r="R183" s="59"/>
      <c r="S183" s="32"/>
    </row>
    <row r="184" spans="3:19" ht="21">
      <c r="C184" s="40" t="s">
        <v>172</v>
      </c>
      <c r="D184" s="37">
        <v>0.60113960113960119</v>
      </c>
      <c r="E184" s="37">
        <v>0.6785714285714286</v>
      </c>
      <c r="F184" s="37">
        <v>0.60686015831134565</v>
      </c>
      <c r="G184" s="60"/>
      <c r="H184" s="60"/>
      <c r="I184" s="60"/>
      <c r="J184" s="61"/>
      <c r="K184" s="61"/>
      <c r="L184" s="61"/>
      <c r="M184" s="61"/>
      <c r="N184" s="61"/>
      <c r="R184" s="59"/>
      <c r="S184" s="32"/>
    </row>
    <row r="185" spans="3:19" ht="15.75" customHeight="1">
      <c r="C185" s="60"/>
      <c r="D185" s="60"/>
      <c r="E185" s="60"/>
      <c r="F185" s="60"/>
      <c r="G185" s="60"/>
      <c r="H185" s="60"/>
      <c r="I185" s="60"/>
      <c r="J185" s="61"/>
      <c r="K185" s="61"/>
      <c r="L185" s="61"/>
      <c r="M185" s="61"/>
      <c r="N185" s="61"/>
      <c r="R185" s="59"/>
      <c r="S185" s="32"/>
    </row>
    <row r="186" spans="3:19" ht="23.25">
      <c r="C186" s="94" t="s">
        <v>174</v>
      </c>
      <c r="D186" s="33" t="s">
        <v>59</v>
      </c>
      <c r="E186" s="33" t="s">
        <v>60</v>
      </c>
      <c r="F186" s="33" t="s">
        <v>56</v>
      </c>
      <c r="G186" s="60"/>
      <c r="H186" s="60"/>
      <c r="I186" s="60"/>
      <c r="J186" s="61"/>
      <c r="K186" s="61"/>
      <c r="L186" s="61"/>
      <c r="M186" s="61"/>
      <c r="N186" s="61"/>
      <c r="R186" s="59"/>
      <c r="S186" s="32"/>
    </row>
    <row r="187" spans="3:19" ht="21">
      <c r="C187" s="40" t="s">
        <v>138</v>
      </c>
      <c r="D187" s="35">
        <v>84</v>
      </c>
      <c r="E187" s="35">
        <v>2</v>
      </c>
      <c r="F187" s="35">
        <v>86</v>
      </c>
      <c r="G187" s="60"/>
      <c r="H187" s="60"/>
      <c r="I187" s="60"/>
      <c r="J187" s="61"/>
      <c r="K187" s="61"/>
      <c r="L187" s="61"/>
      <c r="M187" s="61"/>
      <c r="N187" s="61"/>
      <c r="R187" s="59"/>
      <c r="S187" s="32"/>
    </row>
    <row r="188" spans="3:19" ht="21">
      <c r="C188" s="40" t="s">
        <v>169</v>
      </c>
      <c r="D188" s="35">
        <v>75</v>
      </c>
      <c r="E188" s="35">
        <v>5</v>
      </c>
      <c r="F188" s="35">
        <v>80</v>
      </c>
      <c r="G188" s="60"/>
      <c r="H188" s="60"/>
      <c r="I188" s="60"/>
      <c r="J188" s="61"/>
      <c r="K188" s="61"/>
      <c r="L188" s="61"/>
      <c r="M188" s="61"/>
      <c r="N188" s="61"/>
      <c r="R188" s="59"/>
      <c r="S188" s="32"/>
    </row>
    <row r="189" spans="3:19" ht="21">
      <c r="C189" s="40" t="s">
        <v>140</v>
      </c>
      <c r="D189" s="35">
        <v>22</v>
      </c>
      <c r="E189" s="35">
        <v>1</v>
      </c>
      <c r="F189" s="35">
        <v>23</v>
      </c>
      <c r="G189" s="60"/>
      <c r="H189" s="60"/>
      <c r="I189" s="60"/>
      <c r="J189" s="61"/>
      <c r="K189" s="61"/>
      <c r="L189" s="61"/>
      <c r="M189" s="61"/>
      <c r="N189" s="61"/>
      <c r="R189" s="59"/>
      <c r="S189" s="32"/>
    </row>
    <row r="190" spans="3:19" ht="21">
      <c r="C190" s="40" t="s">
        <v>170</v>
      </c>
      <c r="D190" s="35">
        <v>10</v>
      </c>
      <c r="E190" s="35">
        <v>1</v>
      </c>
      <c r="F190" s="35">
        <v>11</v>
      </c>
      <c r="G190" s="60"/>
      <c r="H190" s="60"/>
      <c r="I190" s="60"/>
      <c r="J190" s="61"/>
      <c r="K190" s="61"/>
      <c r="L190" s="61"/>
      <c r="M190" s="61"/>
      <c r="N190" s="61"/>
      <c r="R190" s="59"/>
      <c r="S190" s="32"/>
    </row>
    <row r="191" spans="3:19" ht="21">
      <c r="C191" s="40" t="s">
        <v>171</v>
      </c>
      <c r="D191" s="35">
        <v>0</v>
      </c>
      <c r="E191" s="35">
        <v>0</v>
      </c>
      <c r="F191" s="35">
        <v>0</v>
      </c>
      <c r="G191" s="60"/>
      <c r="H191" s="60"/>
      <c r="I191" s="60"/>
      <c r="J191" s="61"/>
      <c r="K191" s="61"/>
      <c r="L191" s="61"/>
      <c r="M191" s="61"/>
      <c r="N191" s="61"/>
      <c r="R191" s="59"/>
      <c r="S191" s="32"/>
    </row>
    <row r="192" spans="3:19" ht="21">
      <c r="C192" s="40" t="s">
        <v>172</v>
      </c>
      <c r="D192" s="35">
        <v>160</v>
      </c>
      <c r="E192" s="35">
        <v>19</v>
      </c>
      <c r="F192" s="35">
        <v>179</v>
      </c>
      <c r="G192" s="60"/>
      <c r="H192" s="60"/>
      <c r="I192" s="60"/>
      <c r="J192" s="61"/>
      <c r="K192" s="61"/>
      <c r="L192" s="61"/>
      <c r="M192" s="61"/>
      <c r="N192" s="61"/>
      <c r="R192" s="59"/>
      <c r="S192" s="32"/>
    </row>
    <row r="193" spans="3:19" ht="18.75">
      <c r="C193" s="60"/>
      <c r="D193" s="60"/>
      <c r="E193" s="60"/>
      <c r="F193" s="60"/>
      <c r="G193" s="60"/>
      <c r="H193" s="60"/>
      <c r="I193" s="60"/>
      <c r="J193" s="61"/>
      <c r="K193" s="61"/>
      <c r="L193" s="61"/>
      <c r="M193" s="61"/>
      <c r="N193" s="61"/>
      <c r="R193" s="59"/>
      <c r="S193" s="32"/>
    </row>
    <row r="194" spans="3:19" ht="18.75">
      <c r="C194" s="60"/>
      <c r="D194" s="60"/>
      <c r="E194" s="60"/>
      <c r="F194" s="60"/>
      <c r="G194" s="60"/>
      <c r="H194" s="60"/>
      <c r="I194" s="60"/>
      <c r="J194" s="61"/>
      <c r="K194" s="61"/>
      <c r="L194" s="61"/>
      <c r="M194" s="61"/>
      <c r="N194" s="61"/>
      <c r="R194" s="59"/>
      <c r="S194" s="32"/>
    </row>
    <row r="195" spans="3:19" ht="23.25">
      <c r="C195" s="94" t="s">
        <v>175</v>
      </c>
      <c r="D195" s="33" t="s">
        <v>59</v>
      </c>
      <c r="E195" s="33" t="s">
        <v>60</v>
      </c>
      <c r="F195" s="33" t="s">
        <v>56</v>
      </c>
      <c r="G195" s="60"/>
      <c r="H195" s="60"/>
      <c r="I195" s="60"/>
      <c r="J195" s="61"/>
      <c r="K195" s="61"/>
      <c r="L195" s="61"/>
      <c r="M195" s="61"/>
      <c r="N195" s="61"/>
      <c r="R195" s="59"/>
      <c r="S195" s="32"/>
    </row>
    <row r="196" spans="3:19" ht="21">
      <c r="C196" s="40" t="s">
        <v>138</v>
      </c>
      <c r="D196" s="37">
        <v>0.23931623931623933</v>
      </c>
      <c r="E196" s="37">
        <v>7.1428571428571425E-2</v>
      </c>
      <c r="F196" s="37">
        <v>0.22691292875989447</v>
      </c>
      <c r="G196" s="60"/>
      <c r="H196" s="60"/>
      <c r="I196" s="60"/>
      <c r="J196" s="61"/>
      <c r="K196" s="61"/>
      <c r="L196" s="61"/>
      <c r="M196" s="61"/>
      <c r="N196" s="61"/>
      <c r="R196" s="59"/>
      <c r="S196" s="32"/>
    </row>
    <row r="197" spans="3:19" ht="21">
      <c r="C197" s="40" t="s">
        <v>169</v>
      </c>
      <c r="D197" s="37">
        <v>0.21367521367521367</v>
      </c>
      <c r="E197" s="37">
        <v>0.17857142857142858</v>
      </c>
      <c r="F197" s="37">
        <v>0.21108179419525067</v>
      </c>
      <c r="G197" s="60"/>
      <c r="H197" s="60"/>
      <c r="I197" s="60"/>
      <c r="J197" s="61"/>
      <c r="K197" s="61"/>
      <c r="L197" s="61"/>
      <c r="M197" s="61"/>
      <c r="N197" s="61"/>
      <c r="R197" s="59"/>
      <c r="S197" s="32"/>
    </row>
    <row r="198" spans="3:19" ht="21">
      <c r="C198" s="40" t="s">
        <v>140</v>
      </c>
      <c r="D198" s="37">
        <v>6.2678062678062682E-2</v>
      </c>
      <c r="E198" s="37">
        <v>3.5714285714285712E-2</v>
      </c>
      <c r="F198" s="37">
        <v>6.0686015831134567E-2</v>
      </c>
      <c r="G198" s="60"/>
      <c r="H198" s="60"/>
      <c r="I198" s="60"/>
      <c r="J198" s="61"/>
      <c r="K198" s="61"/>
      <c r="L198" s="61"/>
      <c r="M198" s="61"/>
      <c r="N198" s="61"/>
      <c r="R198" s="59"/>
      <c r="S198" s="32"/>
    </row>
    <row r="199" spans="3:19" ht="21">
      <c r="C199" s="40" t="s">
        <v>170</v>
      </c>
      <c r="D199" s="37">
        <v>2.8490028490028491E-2</v>
      </c>
      <c r="E199" s="37">
        <v>3.5714285714285712E-2</v>
      </c>
      <c r="F199" s="37">
        <v>2.9023746701846966E-2</v>
      </c>
      <c r="G199" s="60"/>
      <c r="H199" s="60"/>
      <c r="I199" s="60"/>
      <c r="J199" s="61"/>
      <c r="K199" s="61"/>
      <c r="L199" s="61"/>
      <c r="M199" s="61"/>
      <c r="N199" s="61"/>
      <c r="R199" s="59"/>
      <c r="S199" s="32"/>
    </row>
    <row r="200" spans="3:19" ht="21">
      <c r="C200" s="40" t="s">
        <v>171</v>
      </c>
      <c r="D200" s="37">
        <v>0</v>
      </c>
      <c r="E200" s="37">
        <v>0</v>
      </c>
      <c r="F200" s="37">
        <v>0</v>
      </c>
      <c r="G200" s="60"/>
      <c r="H200" s="60"/>
      <c r="I200" s="60"/>
      <c r="J200" s="61"/>
      <c r="K200" s="61"/>
      <c r="L200" s="61"/>
      <c r="M200" s="61"/>
      <c r="N200" s="61"/>
      <c r="R200" s="59"/>
      <c r="S200" s="32"/>
    </row>
    <row r="201" spans="3:19" ht="21">
      <c r="C201" s="40" t="s">
        <v>172</v>
      </c>
      <c r="D201" s="37">
        <v>0.45584045584045585</v>
      </c>
      <c r="E201" s="37">
        <v>0.6785714285714286</v>
      </c>
      <c r="F201" s="37">
        <v>0.47229551451187335</v>
      </c>
      <c r="G201" s="60"/>
      <c r="H201" s="60"/>
      <c r="I201" s="60"/>
      <c r="J201" s="61"/>
      <c r="K201" s="61"/>
      <c r="L201" s="61"/>
      <c r="M201" s="61"/>
      <c r="N201" s="61"/>
      <c r="R201" s="59"/>
      <c r="S201" s="32"/>
    </row>
    <row r="202" spans="3:19" ht="21">
      <c r="C202" s="75"/>
      <c r="D202" s="61"/>
      <c r="E202" s="61"/>
      <c r="F202" s="61"/>
      <c r="G202" s="60"/>
      <c r="H202" s="60"/>
      <c r="I202" s="60"/>
      <c r="J202" s="61"/>
      <c r="K202" s="61"/>
      <c r="L202" s="61"/>
      <c r="M202" s="61"/>
      <c r="N202" s="61"/>
      <c r="R202" s="59"/>
      <c r="S202" s="32"/>
    </row>
    <row r="203" spans="3:19" ht="27.75" customHeight="1">
      <c r="C203" s="60"/>
      <c r="D203" s="60"/>
      <c r="E203" s="60"/>
      <c r="F203" s="60"/>
      <c r="G203" s="60"/>
      <c r="H203" s="60"/>
      <c r="I203" s="60"/>
      <c r="J203" s="61"/>
      <c r="K203" s="61"/>
      <c r="L203" s="61"/>
      <c r="M203" s="61"/>
      <c r="N203" s="61"/>
      <c r="R203" s="59"/>
      <c r="S203" s="32"/>
    </row>
    <row r="204" spans="3:19" ht="23.25">
      <c r="C204" s="94" t="s">
        <v>176</v>
      </c>
      <c r="D204" s="33" t="s">
        <v>59</v>
      </c>
      <c r="E204" s="33" t="s">
        <v>60</v>
      </c>
      <c r="F204" s="33" t="s">
        <v>56</v>
      </c>
      <c r="G204" s="60"/>
      <c r="H204" s="60"/>
      <c r="I204" s="60"/>
      <c r="J204" s="61"/>
      <c r="K204" s="61"/>
      <c r="L204" s="61"/>
      <c r="M204" s="61"/>
      <c r="N204" s="61"/>
      <c r="R204" s="59"/>
      <c r="S204" s="32"/>
    </row>
    <row r="205" spans="3:19" ht="21">
      <c r="C205" s="40" t="s">
        <v>138</v>
      </c>
      <c r="D205" s="35">
        <v>61</v>
      </c>
      <c r="E205" s="35">
        <v>6</v>
      </c>
      <c r="F205" s="35">
        <v>67</v>
      </c>
      <c r="G205" s="60"/>
      <c r="H205" s="60"/>
      <c r="I205" s="60"/>
      <c r="J205" s="61"/>
      <c r="K205" s="61"/>
      <c r="L205" s="61"/>
      <c r="M205" s="61"/>
      <c r="N205" s="61"/>
      <c r="R205" s="59"/>
      <c r="S205" s="32"/>
    </row>
    <row r="206" spans="3:19" ht="21">
      <c r="C206" s="40" t="s">
        <v>169</v>
      </c>
      <c r="D206" s="35">
        <v>37</v>
      </c>
      <c r="E206" s="35">
        <v>3</v>
      </c>
      <c r="F206" s="35">
        <v>40</v>
      </c>
      <c r="G206" s="60"/>
      <c r="H206" s="60"/>
      <c r="I206" s="60"/>
      <c r="J206" s="61"/>
      <c r="K206" s="61"/>
      <c r="L206" s="61"/>
      <c r="M206" s="61"/>
      <c r="N206" s="61"/>
      <c r="R206" s="59"/>
      <c r="S206" s="32"/>
    </row>
    <row r="207" spans="3:19" ht="21">
      <c r="C207" s="40" t="s">
        <v>140</v>
      </c>
      <c r="D207" s="35">
        <v>3</v>
      </c>
      <c r="E207" s="35">
        <v>0</v>
      </c>
      <c r="F207" s="35">
        <v>3</v>
      </c>
      <c r="G207" s="60"/>
      <c r="H207" s="60"/>
      <c r="I207" s="60"/>
      <c r="J207" s="61"/>
      <c r="K207" s="61"/>
      <c r="L207" s="61"/>
      <c r="M207" s="61"/>
      <c r="N207" s="61"/>
      <c r="R207" s="59"/>
      <c r="S207" s="32"/>
    </row>
    <row r="208" spans="3:19" ht="21">
      <c r="C208" s="40" t="s">
        <v>170</v>
      </c>
      <c r="D208" s="35">
        <v>0</v>
      </c>
      <c r="E208" s="35">
        <v>0</v>
      </c>
      <c r="F208" s="35">
        <v>0</v>
      </c>
      <c r="G208" s="60"/>
      <c r="H208" s="60"/>
      <c r="I208" s="60"/>
      <c r="J208" s="61"/>
      <c r="K208" s="61"/>
      <c r="L208" s="61"/>
      <c r="M208" s="61"/>
      <c r="N208" s="61"/>
      <c r="R208" s="59"/>
      <c r="S208" s="32"/>
    </row>
    <row r="209" spans="3:19" ht="21">
      <c r="C209" s="40" t="s">
        <v>171</v>
      </c>
      <c r="D209" s="35">
        <v>3</v>
      </c>
      <c r="E209" s="35">
        <v>0</v>
      </c>
      <c r="F209" s="35">
        <v>3</v>
      </c>
      <c r="G209" s="60"/>
      <c r="H209" s="60"/>
      <c r="I209" s="60"/>
      <c r="J209" s="61"/>
      <c r="K209" s="61"/>
      <c r="L209" s="61"/>
      <c r="M209" s="61"/>
      <c r="N209" s="61"/>
      <c r="R209" s="59"/>
      <c r="S209" s="32"/>
    </row>
    <row r="210" spans="3:19" ht="21">
      <c r="C210" s="40" t="s">
        <v>172</v>
      </c>
      <c r="D210" s="35">
        <v>241</v>
      </c>
      <c r="E210" s="35">
        <v>19</v>
      </c>
      <c r="F210" s="35">
        <v>260</v>
      </c>
      <c r="G210" s="60"/>
      <c r="H210" s="60"/>
      <c r="I210" s="60"/>
      <c r="J210" s="61"/>
      <c r="K210" s="61"/>
      <c r="L210" s="61"/>
      <c r="M210" s="61"/>
      <c r="N210" s="61"/>
      <c r="R210" s="59"/>
      <c r="S210" s="32"/>
    </row>
    <row r="211" spans="3:19" ht="18.75">
      <c r="C211" s="60"/>
      <c r="D211" s="60"/>
      <c r="E211" s="60"/>
      <c r="F211" s="60"/>
      <c r="G211" s="60"/>
      <c r="H211" s="60"/>
      <c r="I211" s="60"/>
      <c r="J211" s="61"/>
      <c r="K211" s="61"/>
      <c r="L211" s="61"/>
      <c r="M211" s="61"/>
      <c r="N211" s="61"/>
      <c r="R211" s="59"/>
      <c r="S211" s="32"/>
    </row>
    <row r="212" spans="3:19" ht="23.25">
      <c r="C212" s="94" t="s">
        <v>177</v>
      </c>
      <c r="D212" s="33" t="s">
        <v>59</v>
      </c>
      <c r="E212" s="33" t="s">
        <v>60</v>
      </c>
      <c r="F212" s="33" t="s">
        <v>56</v>
      </c>
      <c r="G212" s="60"/>
      <c r="H212" s="60"/>
      <c r="I212" s="60"/>
      <c r="J212" s="61"/>
      <c r="K212" s="61"/>
      <c r="L212" s="61"/>
      <c r="M212" s="61"/>
      <c r="N212" s="61"/>
      <c r="R212" s="59"/>
      <c r="S212" s="32"/>
    </row>
    <row r="213" spans="3:19" ht="21">
      <c r="C213" s="40" t="s">
        <v>138</v>
      </c>
      <c r="D213" s="37">
        <v>0.1737891737891738</v>
      </c>
      <c r="E213" s="37">
        <v>0.21428571428571427</v>
      </c>
      <c r="F213" s="37">
        <v>0.17678100263852242</v>
      </c>
      <c r="G213" s="60"/>
      <c r="H213" s="60"/>
      <c r="I213" s="60"/>
      <c r="J213" s="61"/>
      <c r="K213" s="61"/>
      <c r="L213" s="61"/>
      <c r="M213" s="61"/>
      <c r="N213" s="61"/>
      <c r="R213" s="59"/>
      <c r="S213" s="32"/>
    </row>
    <row r="214" spans="3:19" ht="21">
      <c r="C214" s="40" t="s">
        <v>169</v>
      </c>
      <c r="D214" s="37">
        <v>0.10541310541310542</v>
      </c>
      <c r="E214" s="37">
        <v>0.10714285714285714</v>
      </c>
      <c r="F214" s="37">
        <v>0.10554089709762533</v>
      </c>
      <c r="G214" s="60"/>
      <c r="H214" s="60"/>
      <c r="I214" s="60"/>
      <c r="J214" s="61"/>
      <c r="K214" s="61"/>
      <c r="L214" s="61"/>
      <c r="M214" s="61"/>
      <c r="N214" s="61"/>
      <c r="R214" s="59"/>
      <c r="S214" s="32"/>
    </row>
    <row r="215" spans="3:19" ht="21">
      <c r="C215" s="40" t="s">
        <v>140</v>
      </c>
      <c r="D215" s="37">
        <v>8.5470085470085479E-3</v>
      </c>
      <c r="E215" s="37">
        <v>0</v>
      </c>
      <c r="F215" s="37">
        <v>7.9155672823219003E-3</v>
      </c>
      <c r="G215" s="60"/>
      <c r="H215" s="60"/>
      <c r="I215" s="60"/>
      <c r="J215" s="61"/>
      <c r="K215" s="61"/>
      <c r="L215" s="61"/>
      <c r="M215" s="61"/>
      <c r="N215" s="61"/>
      <c r="R215" s="59"/>
      <c r="S215" s="32"/>
    </row>
    <row r="216" spans="3:19" ht="21">
      <c r="C216" s="40" t="s">
        <v>170</v>
      </c>
      <c r="D216" s="37">
        <v>0</v>
      </c>
      <c r="E216" s="37">
        <v>0</v>
      </c>
      <c r="F216" s="37">
        <v>0</v>
      </c>
      <c r="G216" s="60"/>
      <c r="H216" s="60"/>
      <c r="I216" s="60"/>
      <c r="J216" s="61"/>
      <c r="K216" s="61"/>
      <c r="L216" s="61"/>
      <c r="M216" s="61"/>
      <c r="N216" s="61"/>
      <c r="R216" s="59"/>
      <c r="S216" s="32"/>
    </row>
    <row r="217" spans="3:19" ht="21">
      <c r="C217" s="40" t="s">
        <v>171</v>
      </c>
      <c r="D217" s="37">
        <v>8.5470085470085479E-3</v>
      </c>
      <c r="E217" s="37">
        <v>0</v>
      </c>
      <c r="F217" s="37">
        <v>7.9155672823219003E-3</v>
      </c>
      <c r="G217" s="60"/>
      <c r="H217" s="60"/>
      <c r="I217" s="60"/>
      <c r="J217" s="61"/>
      <c r="K217" s="61"/>
      <c r="L217" s="61"/>
      <c r="M217" s="61"/>
      <c r="N217" s="61"/>
      <c r="R217" s="59"/>
      <c r="S217" s="32"/>
    </row>
    <row r="218" spans="3:19" ht="21">
      <c r="C218" s="40" t="s">
        <v>172</v>
      </c>
      <c r="D218" s="37">
        <v>0.68660968660968658</v>
      </c>
      <c r="E218" s="37">
        <v>0.6785714285714286</v>
      </c>
      <c r="F218" s="37">
        <v>0.68601583113456466</v>
      </c>
      <c r="G218" s="60"/>
      <c r="H218" s="60"/>
      <c r="I218" s="60"/>
      <c r="J218" s="61"/>
      <c r="K218" s="61"/>
      <c r="L218" s="61"/>
      <c r="M218" s="61"/>
      <c r="N218" s="61"/>
      <c r="R218" s="59"/>
      <c r="S218" s="32"/>
    </row>
    <row r="219" spans="3:19" ht="15.75" customHeight="1">
      <c r="C219" s="60"/>
      <c r="D219" s="60"/>
      <c r="E219" s="60"/>
      <c r="F219" s="60"/>
      <c r="G219" s="60"/>
      <c r="H219" s="60"/>
      <c r="I219" s="60"/>
      <c r="J219" s="61"/>
      <c r="K219" s="61"/>
      <c r="L219" s="61"/>
      <c r="M219" s="61"/>
      <c r="N219" s="61"/>
      <c r="R219" s="59"/>
      <c r="S219" s="32"/>
    </row>
    <row r="220" spans="3:19" ht="23.25">
      <c r="C220" s="94" t="s">
        <v>178</v>
      </c>
      <c r="D220" s="33" t="s">
        <v>59</v>
      </c>
      <c r="E220" s="33" t="s">
        <v>60</v>
      </c>
      <c r="F220" s="33" t="s">
        <v>56</v>
      </c>
      <c r="G220" s="60"/>
      <c r="H220" s="60"/>
      <c r="I220" s="60"/>
      <c r="J220" s="61"/>
      <c r="K220" s="61"/>
      <c r="L220" s="61"/>
      <c r="M220" s="61"/>
      <c r="N220" s="61"/>
      <c r="R220" s="59"/>
      <c r="S220" s="32"/>
    </row>
    <row r="221" spans="3:19" ht="21">
      <c r="C221" s="40" t="s">
        <v>138</v>
      </c>
      <c r="D221" s="35">
        <v>102</v>
      </c>
      <c r="E221" s="35">
        <v>3</v>
      </c>
      <c r="F221" s="35">
        <v>105</v>
      </c>
      <c r="G221" s="60"/>
      <c r="H221" s="60"/>
      <c r="I221" s="60"/>
      <c r="J221" s="61"/>
      <c r="K221" s="61"/>
      <c r="L221" s="61"/>
      <c r="M221" s="61"/>
      <c r="N221" s="61"/>
      <c r="R221" s="59"/>
      <c r="S221" s="32"/>
    </row>
    <row r="222" spans="3:19" ht="21">
      <c r="C222" s="40" t="s">
        <v>169</v>
      </c>
      <c r="D222" s="35">
        <v>66</v>
      </c>
      <c r="E222" s="35">
        <v>6</v>
      </c>
      <c r="F222" s="35">
        <v>72</v>
      </c>
      <c r="G222" s="60"/>
      <c r="H222" s="60"/>
      <c r="I222" s="60"/>
      <c r="J222" s="61"/>
      <c r="K222" s="61"/>
      <c r="L222" s="61"/>
      <c r="M222" s="61"/>
      <c r="N222" s="61"/>
      <c r="R222" s="59"/>
      <c r="S222" s="32"/>
    </row>
    <row r="223" spans="3:19" ht="21">
      <c r="C223" s="40" t="s">
        <v>140</v>
      </c>
      <c r="D223" s="35">
        <v>22</v>
      </c>
      <c r="E223" s="35">
        <v>0</v>
      </c>
      <c r="F223" s="35">
        <v>22</v>
      </c>
      <c r="G223" s="60"/>
      <c r="H223" s="60"/>
      <c r="I223" s="60"/>
      <c r="J223" s="61"/>
      <c r="K223" s="61"/>
      <c r="L223" s="61"/>
      <c r="M223" s="61"/>
      <c r="N223" s="61"/>
      <c r="R223" s="59"/>
      <c r="S223" s="32"/>
    </row>
    <row r="224" spans="3:19" ht="21">
      <c r="C224" s="40" t="s">
        <v>170</v>
      </c>
      <c r="D224" s="35">
        <v>2</v>
      </c>
      <c r="E224" s="35">
        <v>0</v>
      </c>
      <c r="F224" s="35">
        <v>2</v>
      </c>
      <c r="G224" s="60"/>
      <c r="H224" s="60"/>
      <c r="I224" s="60"/>
      <c r="J224" s="61"/>
      <c r="K224" s="61"/>
      <c r="L224" s="61"/>
      <c r="M224" s="61"/>
      <c r="N224" s="61"/>
      <c r="R224" s="59"/>
      <c r="S224" s="32"/>
    </row>
    <row r="225" spans="3:19" ht="21">
      <c r="C225" s="40" t="s">
        <v>171</v>
      </c>
      <c r="D225" s="35">
        <v>0</v>
      </c>
      <c r="E225" s="35">
        <v>0</v>
      </c>
      <c r="F225" s="35">
        <v>0</v>
      </c>
      <c r="G225" s="60"/>
      <c r="H225" s="60"/>
      <c r="I225" s="60"/>
      <c r="J225" s="61"/>
      <c r="K225" s="61"/>
      <c r="L225" s="61"/>
      <c r="M225" s="61"/>
      <c r="N225" s="61"/>
      <c r="R225" s="59"/>
      <c r="S225" s="32"/>
    </row>
    <row r="226" spans="3:19" ht="21">
      <c r="C226" s="40" t="s">
        <v>172</v>
      </c>
      <c r="D226" s="35">
        <v>159</v>
      </c>
      <c r="E226" s="35">
        <v>19</v>
      </c>
      <c r="F226" s="35">
        <v>178</v>
      </c>
      <c r="G226" s="60"/>
      <c r="H226" s="60"/>
      <c r="I226" s="60"/>
      <c r="J226" s="61"/>
      <c r="K226" s="61"/>
      <c r="L226" s="61"/>
      <c r="M226" s="61"/>
      <c r="N226" s="61"/>
      <c r="R226" s="59"/>
      <c r="S226" s="32"/>
    </row>
    <row r="227" spans="3:19" ht="18.75">
      <c r="C227" s="60"/>
      <c r="D227" s="60"/>
      <c r="E227" s="60"/>
      <c r="F227" s="60"/>
      <c r="G227" s="60"/>
      <c r="H227" s="60"/>
      <c r="I227" s="60"/>
      <c r="J227" s="61"/>
      <c r="K227" s="61"/>
      <c r="L227" s="61"/>
      <c r="M227" s="61"/>
      <c r="N227" s="61"/>
      <c r="R227" s="59"/>
      <c r="S227" s="32"/>
    </row>
    <row r="228" spans="3:19" ht="18.75">
      <c r="C228" s="60"/>
      <c r="D228" s="60"/>
      <c r="E228" s="60"/>
      <c r="F228" s="60"/>
      <c r="G228" s="60"/>
      <c r="H228" s="60"/>
      <c r="I228" s="60"/>
      <c r="J228" s="61"/>
      <c r="K228" s="61"/>
      <c r="L228" s="61"/>
      <c r="M228" s="61"/>
      <c r="N228" s="61"/>
      <c r="R228" s="59"/>
      <c r="S228" s="32"/>
    </row>
    <row r="229" spans="3:19" ht="34.5" customHeight="1">
      <c r="C229" s="94" t="s">
        <v>179</v>
      </c>
      <c r="D229" s="33" t="s">
        <v>59</v>
      </c>
      <c r="E229" s="33" t="s">
        <v>60</v>
      </c>
      <c r="F229" s="33" t="s">
        <v>56</v>
      </c>
      <c r="G229" s="60"/>
      <c r="H229" s="60"/>
      <c r="I229" s="60"/>
      <c r="J229" s="61"/>
      <c r="K229" s="61"/>
      <c r="L229" s="61"/>
      <c r="M229" s="61"/>
      <c r="N229" s="61"/>
      <c r="R229" s="59"/>
      <c r="S229" s="32"/>
    </row>
    <row r="230" spans="3:19" ht="22.5" customHeight="1">
      <c r="C230" s="40" t="s">
        <v>138</v>
      </c>
      <c r="D230" s="37">
        <v>0.29059829059829062</v>
      </c>
      <c r="E230" s="37">
        <v>0.10714285714285714</v>
      </c>
      <c r="F230" s="37">
        <v>0.27704485488126651</v>
      </c>
      <c r="G230" s="60"/>
      <c r="H230" s="60"/>
      <c r="I230" s="60"/>
      <c r="J230" s="61"/>
      <c r="K230" s="61"/>
      <c r="L230" s="61"/>
      <c r="M230" s="61"/>
      <c r="N230" s="61"/>
      <c r="R230" s="59"/>
      <c r="S230" s="32"/>
    </row>
    <row r="231" spans="3:19" ht="22.5" customHeight="1">
      <c r="C231" s="40" t="s">
        <v>169</v>
      </c>
      <c r="D231" s="37">
        <v>0.18803418803418803</v>
      </c>
      <c r="E231" s="37">
        <v>0.21428571428571427</v>
      </c>
      <c r="F231" s="37">
        <v>0.18997361477572558</v>
      </c>
      <c r="G231" s="60"/>
      <c r="H231" s="60"/>
      <c r="I231" s="60"/>
      <c r="J231" s="61"/>
      <c r="K231" s="61"/>
      <c r="L231" s="61"/>
      <c r="M231" s="61"/>
      <c r="N231" s="61"/>
      <c r="R231" s="59"/>
      <c r="S231" s="32"/>
    </row>
    <row r="232" spans="3:19" ht="22.5" customHeight="1">
      <c r="C232" s="40" t="s">
        <v>140</v>
      </c>
      <c r="D232" s="37">
        <v>6.2678062678062682E-2</v>
      </c>
      <c r="E232" s="37">
        <v>0</v>
      </c>
      <c r="F232" s="37">
        <v>5.8047493403693931E-2</v>
      </c>
      <c r="G232" s="60"/>
      <c r="H232" s="60"/>
      <c r="I232" s="60"/>
      <c r="J232" s="61"/>
      <c r="K232" s="61"/>
      <c r="L232" s="61"/>
      <c r="M232" s="61"/>
      <c r="N232" s="61"/>
      <c r="R232" s="59"/>
      <c r="S232" s="32"/>
    </row>
    <row r="233" spans="3:19" ht="22.5" customHeight="1">
      <c r="C233" s="40" t="s">
        <v>170</v>
      </c>
      <c r="D233" s="37">
        <v>5.6980056980056983E-3</v>
      </c>
      <c r="E233" s="37">
        <v>0</v>
      </c>
      <c r="F233" s="37">
        <v>5.2770448548812663E-3</v>
      </c>
      <c r="G233" s="60"/>
      <c r="H233" s="60"/>
      <c r="I233" s="60"/>
      <c r="J233" s="61"/>
      <c r="K233" s="61"/>
      <c r="L233" s="61"/>
      <c r="M233" s="61"/>
      <c r="N233" s="61"/>
      <c r="R233" s="59"/>
      <c r="S233" s="32"/>
    </row>
    <row r="234" spans="3:19" ht="22.5" customHeight="1">
      <c r="C234" s="40" t="s">
        <v>171</v>
      </c>
      <c r="D234" s="37">
        <v>0</v>
      </c>
      <c r="E234" s="37">
        <v>0</v>
      </c>
      <c r="F234" s="37">
        <v>0</v>
      </c>
      <c r="G234" s="60"/>
      <c r="H234" s="60"/>
      <c r="I234" s="60"/>
      <c r="J234" s="61"/>
      <c r="K234" s="61"/>
      <c r="L234" s="61"/>
      <c r="M234" s="61"/>
      <c r="N234" s="61"/>
      <c r="R234" s="59"/>
      <c r="S234" s="32"/>
    </row>
    <row r="235" spans="3:19" ht="30.75" customHeight="1">
      <c r="C235" s="40" t="s">
        <v>172</v>
      </c>
      <c r="D235" s="37">
        <v>0.45299145299145299</v>
      </c>
      <c r="E235" s="37">
        <v>0.6785714285714286</v>
      </c>
      <c r="F235" s="37">
        <v>0.46965699208443273</v>
      </c>
      <c r="G235" s="60"/>
      <c r="H235" s="60"/>
      <c r="I235" s="60"/>
      <c r="J235" s="61"/>
      <c r="K235" s="61"/>
      <c r="L235" s="61"/>
      <c r="M235" s="61"/>
      <c r="N235" s="61"/>
      <c r="R235" s="59"/>
      <c r="S235" s="32"/>
    </row>
    <row r="236" spans="3:19" ht="34.5" customHeight="1">
      <c r="C236" s="60"/>
      <c r="D236" s="60"/>
      <c r="E236" s="60"/>
      <c r="F236" s="60"/>
      <c r="G236" s="60"/>
      <c r="H236" s="60"/>
      <c r="I236" s="60"/>
      <c r="J236" s="61"/>
      <c r="K236" s="61"/>
      <c r="L236" s="61"/>
      <c r="M236" s="61"/>
      <c r="N236" s="61"/>
      <c r="R236" s="59"/>
      <c r="S236" s="32"/>
    </row>
    <row r="237" spans="3:19" ht="23.25">
      <c r="C237" s="94" t="s">
        <v>180</v>
      </c>
      <c r="D237" s="33" t="s">
        <v>59</v>
      </c>
      <c r="E237" s="33" t="s">
        <v>60</v>
      </c>
      <c r="F237" s="33" t="s">
        <v>56</v>
      </c>
      <c r="G237" s="60"/>
      <c r="H237" s="60"/>
      <c r="I237" s="60"/>
      <c r="J237" s="61"/>
      <c r="K237" s="61"/>
      <c r="L237" s="61"/>
      <c r="M237" s="61"/>
      <c r="N237" s="61"/>
      <c r="R237" s="59"/>
      <c r="S237" s="32"/>
    </row>
    <row r="238" spans="3:19" ht="21">
      <c r="C238" s="40" t="s">
        <v>138</v>
      </c>
      <c r="D238" s="35">
        <v>130</v>
      </c>
      <c r="E238" s="35">
        <v>7</v>
      </c>
      <c r="F238" s="35">
        <v>137</v>
      </c>
      <c r="G238" s="60"/>
      <c r="H238" s="60"/>
      <c r="I238" s="60"/>
      <c r="J238" s="61"/>
      <c r="K238" s="61"/>
      <c r="L238" s="61"/>
      <c r="M238" s="61"/>
      <c r="N238" s="61"/>
      <c r="R238" s="59"/>
      <c r="S238" s="32"/>
    </row>
    <row r="239" spans="3:19" ht="21">
      <c r="C239" s="40" t="s">
        <v>169</v>
      </c>
      <c r="D239" s="35">
        <v>55</v>
      </c>
      <c r="E239" s="35">
        <v>2</v>
      </c>
      <c r="F239" s="35">
        <v>57</v>
      </c>
      <c r="G239" s="60"/>
      <c r="H239" s="60"/>
      <c r="I239" s="60"/>
      <c r="J239" s="61"/>
      <c r="K239" s="61"/>
      <c r="L239" s="61"/>
      <c r="M239" s="61"/>
      <c r="N239" s="61"/>
      <c r="R239" s="59"/>
      <c r="S239" s="32"/>
    </row>
    <row r="240" spans="3:19" ht="21">
      <c r="C240" s="40" t="s">
        <v>140</v>
      </c>
      <c r="D240" s="35">
        <v>7</v>
      </c>
      <c r="E240" s="35">
        <v>0</v>
      </c>
      <c r="F240" s="35">
        <v>7</v>
      </c>
      <c r="G240" s="60"/>
      <c r="H240" s="60"/>
      <c r="I240" s="60"/>
      <c r="J240" s="61"/>
      <c r="K240" s="61"/>
      <c r="L240" s="61"/>
      <c r="M240" s="61"/>
      <c r="N240" s="61"/>
      <c r="R240" s="59"/>
      <c r="S240" s="32"/>
    </row>
    <row r="241" spans="3:19" ht="21">
      <c r="C241" s="40" t="s">
        <v>170</v>
      </c>
      <c r="D241" s="35">
        <v>0</v>
      </c>
      <c r="E241" s="35">
        <v>0</v>
      </c>
      <c r="F241" s="35">
        <v>0</v>
      </c>
      <c r="G241" s="60"/>
      <c r="H241" s="60"/>
      <c r="I241" s="60"/>
      <c r="J241" s="61"/>
      <c r="K241" s="61"/>
      <c r="L241" s="61"/>
      <c r="M241" s="61"/>
      <c r="N241" s="61"/>
      <c r="R241" s="59"/>
      <c r="S241" s="32"/>
    </row>
    <row r="242" spans="3:19" ht="21">
      <c r="C242" s="40" t="s">
        <v>171</v>
      </c>
      <c r="D242" s="35">
        <v>0</v>
      </c>
      <c r="E242" s="35">
        <v>0</v>
      </c>
      <c r="F242" s="35">
        <v>0</v>
      </c>
      <c r="G242" s="60"/>
      <c r="H242" s="60"/>
      <c r="I242" s="60"/>
      <c r="J242" s="61"/>
      <c r="K242" s="61"/>
      <c r="L242" s="61"/>
      <c r="M242" s="61"/>
      <c r="N242" s="61"/>
      <c r="R242" s="59"/>
      <c r="S242" s="32"/>
    </row>
    <row r="243" spans="3:19" ht="21">
      <c r="C243" s="40" t="s">
        <v>172</v>
      </c>
      <c r="D243" s="35">
        <v>159</v>
      </c>
      <c r="E243" s="35">
        <v>19</v>
      </c>
      <c r="F243" s="35">
        <v>178</v>
      </c>
      <c r="G243" s="60"/>
      <c r="H243" s="60"/>
      <c r="I243" s="60"/>
      <c r="J243" s="61"/>
      <c r="K243" s="61"/>
      <c r="L243" s="61"/>
      <c r="M243" s="61"/>
      <c r="N243" s="61"/>
      <c r="R243" s="59"/>
      <c r="S243" s="32"/>
    </row>
    <row r="244" spans="3:19" ht="18.75">
      <c r="C244" s="60"/>
      <c r="D244" s="60"/>
      <c r="E244" s="60"/>
      <c r="F244" s="60"/>
      <c r="G244" s="60"/>
      <c r="H244" s="60"/>
      <c r="I244" s="60"/>
      <c r="J244" s="61"/>
      <c r="K244" s="61"/>
      <c r="L244" s="61"/>
      <c r="M244" s="61"/>
      <c r="N244" s="61"/>
      <c r="R244" s="59"/>
      <c r="S244" s="32"/>
    </row>
    <row r="245" spans="3:19" ht="23.25">
      <c r="C245" s="94" t="s">
        <v>181</v>
      </c>
      <c r="D245" s="33" t="s">
        <v>59</v>
      </c>
      <c r="E245" s="33" t="s">
        <v>60</v>
      </c>
      <c r="F245" s="33" t="s">
        <v>56</v>
      </c>
      <c r="G245" s="60"/>
      <c r="H245" s="60"/>
      <c r="I245" s="60"/>
      <c r="J245" s="61"/>
      <c r="K245" s="61"/>
      <c r="L245" s="61"/>
      <c r="M245" s="61"/>
      <c r="N245" s="61"/>
      <c r="R245" s="59"/>
      <c r="S245" s="32"/>
    </row>
    <row r="246" spans="3:19" ht="21">
      <c r="C246" s="40" t="s">
        <v>138</v>
      </c>
      <c r="D246" s="37">
        <v>0.37037037037037035</v>
      </c>
      <c r="E246" s="37">
        <v>0.25</v>
      </c>
      <c r="F246" s="37">
        <v>0.36147757255936674</v>
      </c>
      <c r="G246" s="60"/>
      <c r="H246" s="60"/>
      <c r="I246" s="60"/>
      <c r="J246" s="61"/>
      <c r="K246" s="61"/>
      <c r="L246" s="61"/>
      <c r="M246" s="61"/>
      <c r="N246" s="61"/>
      <c r="R246" s="59"/>
      <c r="S246" s="32"/>
    </row>
    <row r="247" spans="3:19" ht="21">
      <c r="C247" s="40" t="s">
        <v>169</v>
      </c>
      <c r="D247" s="37">
        <v>0.15669515669515668</v>
      </c>
      <c r="E247" s="37">
        <v>7.1428571428571425E-2</v>
      </c>
      <c r="F247" s="37">
        <v>0.15039577836411611</v>
      </c>
      <c r="G247" s="60"/>
      <c r="H247" s="60"/>
      <c r="I247" s="60"/>
      <c r="J247" s="61"/>
      <c r="K247" s="61"/>
      <c r="L247" s="61"/>
      <c r="M247" s="61"/>
      <c r="N247" s="61"/>
      <c r="R247" s="59"/>
      <c r="S247" s="32"/>
    </row>
    <row r="248" spans="3:19" ht="21">
      <c r="C248" s="40" t="s">
        <v>140</v>
      </c>
      <c r="D248" s="37">
        <v>1.9943019943019943E-2</v>
      </c>
      <c r="E248" s="37">
        <v>0</v>
      </c>
      <c r="F248" s="37">
        <v>1.8469656992084433E-2</v>
      </c>
      <c r="G248" s="60"/>
      <c r="H248" s="60"/>
      <c r="I248" s="60"/>
      <c r="J248" s="61"/>
      <c r="K248" s="61"/>
      <c r="L248" s="61"/>
      <c r="M248" s="61"/>
      <c r="N248" s="61"/>
      <c r="R248" s="59"/>
      <c r="S248" s="32"/>
    </row>
    <row r="249" spans="3:19" ht="21">
      <c r="C249" s="40" t="s">
        <v>170</v>
      </c>
      <c r="D249" s="37">
        <v>0</v>
      </c>
      <c r="E249" s="37">
        <v>0</v>
      </c>
      <c r="F249" s="37">
        <v>0</v>
      </c>
      <c r="G249" s="60"/>
      <c r="H249" s="60"/>
      <c r="I249" s="60"/>
      <c r="J249" s="61"/>
      <c r="K249" s="61"/>
      <c r="L249" s="61"/>
      <c r="M249" s="61"/>
      <c r="N249" s="61"/>
      <c r="R249" s="59"/>
      <c r="S249" s="32"/>
    </row>
    <row r="250" spans="3:19" ht="21">
      <c r="C250" s="40" t="s">
        <v>171</v>
      </c>
      <c r="D250" s="37">
        <v>0</v>
      </c>
      <c r="E250" s="37">
        <v>0</v>
      </c>
      <c r="F250" s="37">
        <v>0</v>
      </c>
      <c r="G250" s="60"/>
      <c r="H250" s="60"/>
      <c r="I250" s="60"/>
      <c r="J250" s="61"/>
      <c r="K250" s="61"/>
      <c r="L250" s="61"/>
      <c r="M250" s="61"/>
      <c r="N250" s="61"/>
      <c r="R250" s="59"/>
      <c r="S250" s="32"/>
    </row>
    <row r="251" spans="3:19" ht="21">
      <c r="C251" s="40" t="s">
        <v>172</v>
      </c>
      <c r="D251" s="37">
        <v>0.45299145299145299</v>
      </c>
      <c r="E251" s="37">
        <v>0.6785714285714286</v>
      </c>
      <c r="F251" s="37">
        <v>0.46965699208443273</v>
      </c>
      <c r="G251" s="60"/>
      <c r="H251" s="60"/>
      <c r="I251" s="60"/>
      <c r="J251" s="61"/>
      <c r="K251" s="61"/>
      <c r="L251" s="61"/>
      <c r="M251" s="61"/>
      <c r="N251" s="61"/>
      <c r="R251" s="59"/>
      <c r="S251" s="32"/>
    </row>
    <row r="252" spans="3:19" ht="16.5" customHeight="1">
      <c r="C252" s="75"/>
      <c r="D252" s="61"/>
      <c r="E252" s="61"/>
      <c r="F252" s="61"/>
      <c r="G252" s="60"/>
      <c r="H252" s="60"/>
      <c r="I252" s="60"/>
      <c r="J252" s="61"/>
      <c r="K252" s="61"/>
      <c r="L252" s="61"/>
      <c r="M252" s="61"/>
      <c r="N252" s="61"/>
      <c r="R252" s="59"/>
      <c r="S252" s="32"/>
    </row>
    <row r="253" spans="3:19" ht="23.25">
      <c r="C253" s="94" t="s">
        <v>182</v>
      </c>
      <c r="D253" s="33" t="s">
        <v>59</v>
      </c>
      <c r="E253" s="33" t="s">
        <v>60</v>
      </c>
      <c r="F253" s="33" t="s">
        <v>56</v>
      </c>
      <c r="G253" s="60"/>
      <c r="H253" s="60"/>
      <c r="I253" s="60"/>
      <c r="J253" s="61"/>
      <c r="K253" s="61"/>
      <c r="L253" s="61"/>
      <c r="M253" s="61"/>
      <c r="N253" s="61"/>
      <c r="R253" s="59"/>
      <c r="S253" s="32"/>
    </row>
    <row r="254" spans="3:19" ht="21">
      <c r="C254" s="40" t="s">
        <v>138</v>
      </c>
      <c r="D254" s="35">
        <v>69</v>
      </c>
      <c r="E254" s="35">
        <v>1</v>
      </c>
      <c r="F254" s="35">
        <v>70</v>
      </c>
      <c r="G254" s="60"/>
      <c r="H254" s="60"/>
      <c r="I254" s="60"/>
      <c r="J254" s="61"/>
      <c r="K254" s="61"/>
      <c r="L254" s="61"/>
      <c r="M254" s="61"/>
      <c r="N254" s="61"/>
      <c r="R254" s="59"/>
      <c r="S254" s="32"/>
    </row>
    <row r="255" spans="3:19" ht="21">
      <c r="C255" s="40" t="s">
        <v>169</v>
      </c>
      <c r="D255" s="35">
        <v>90</v>
      </c>
      <c r="E255" s="35">
        <v>4</v>
      </c>
      <c r="F255" s="35">
        <v>94</v>
      </c>
      <c r="G255" s="60"/>
      <c r="H255" s="60"/>
      <c r="I255" s="60"/>
      <c r="J255" s="61"/>
      <c r="K255" s="61"/>
      <c r="L255" s="61"/>
      <c r="M255" s="61"/>
      <c r="N255" s="61"/>
      <c r="R255" s="59"/>
      <c r="S255" s="32"/>
    </row>
    <row r="256" spans="3:19" ht="21">
      <c r="C256" s="40" t="s">
        <v>140</v>
      </c>
      <c r="D256" s="35">
        <v>25</v>
      </c>
      <c r="E256" s="35">
        <v>3</v>
      </c>
      <c r="F256" s="35">
        <v>28</v>
      </c>
      <c r="G256" s="60"/>
      <c r="H256" s="60"/>
      <c r="I256" s="60"/>
      <c r="J256" s="61"/>
      <c r="K256" s="61"/>
      <c r="L256" s="61"/>
      <c r="M256" s="61"/>
      <c r="N256" s="61"/>
      <c r="R256" s="59"/>
      <c r="S256" s="32"/>
    </row>
    <row r="257" spans="3:19" ht="21">
      <c r="C257" s="40" t="s">
        <v>170</v>
      </c>
      <c r="D257" s="35">
        <v>6</v>
      </c>
      <c r="E257" s="35">
        <v>0</v>
      </c>
      <c r="F257" s="35">
        <v>6</v>
      </c>
      <c r="G257" s="60"/>
      <c r="H257" s="60"/>
      <c r="I257" s="60"/>
      <c r="J257" s="61"/>
      <c r="K257" s="61"/>
      <c r="L257" s="61"/>
      <c r="M257" s="61"/>
      <c r="N257" s="61"/>
      <c r="R257" s="59"/>
      <c r="S257" s="32"/>
    </row>
    <row r="258" spans="3:19" ht="21">
      <c r="C258" s="40" t="s">
        <v>171</v>
      </c>
      <c r="D258" s="35">
        <v>2</v>
      </c>
      <c r="E258" s="35">
        <v>1</v>
      </c>
      <c r="F258" s="35">
        <v>3</v>
      </c>
      <c r="G258" s="60"/>
      <c r="H258" s="60"/>
      <c r="I258" s="60"/>
      <c r="J258" s="61"/>
      <c r="K258" s="61"/>
      <c r="L258" s="61"/>
      <c r="M258" s="61"/>
      <c r="N258" s="61"/>
      <c r="R258" s="59"/>
      <c r="S258" s="32"/>
    </row>
    <row r="259" spans="3:19" ht="21">
      <c r="C259" s="40" t="s">
        <v>172</v>
      </c>
      <c r="D259" s="35">
        <v>159</v>
      </c>
      <c r="E259" s="35">
        <v>19</v>
      </c>
      <c r="F259" s="35">
        <v>178</v>
      </c>
      <c r="G259" s="60"/>
      <c r="H259" s="60"/>
      <c r="I259" s="60"/>
      <c r="J259" s="61"/>
      <c r="K259" s="61"/>
      <c r="L259" s="61"/>
      <c r="M259" s="61"/>
      <c r="N259" s="61"/>
      <c r="R259" s="59"/>
      <c r="S259" s="32"/>
    </row>
    <row r="260" spans="3:19" ht="18.75">
      <c r="C260" s="60"/>
      <c r="D260" s="60"/>
      <c r="E260" s="60"/>
      <c r="F260" s="60"/>
      <c r="G260" s="60"/>
      <c r="H260" s="60"/>
      <c r="I260" s="60"/>
      <c r="J260" s="61"/>
      <c r="K260" s="61"/>
      <c r="L260" s="61"/>
      <c r="M260" s="61"/>
      <c r="N260" s="61"/>
      <c r="R260" s="59"/>
      <c r="S260" s="32"/>
    </row>
    <row r="261" spans="3:19" ht="23.25">
      <c r="C261" s="94" t="s">
        <v>183</v>
      </c>
      <c r="D261" s="33" t="s">
        <v>59</v>
      </c>
      <c r="E261" s="33" t="s">
        <v>60</v>
      </c>
      <c r="F261" s="33" t="s">
        <v>56</v>
      </c>
      <c r="G261" s="60"/>
      <c r="H261" s="60"/>
      <c r="I261" s="60"/>
      <c r="J261" s="61"/>
      <c r="K261" s="61"/>
      <c r="L261" s="61"/>
      <c r="M261" s="61"/>
      <c r="N261" s="61"/>
      <c r="R261" s="59"/>
      <c r="S261" s="32"/>
    </row>
    <row r="262" spans="3:19" ht="21">
      <c r="C262" s="40" t="s">
        <v>138</v>
      </c>
      <c r="D262" s="37">
        <v>0.19658119658119658</v>
      </c>
      <c r="E262" s="37">
        <v>3.5714285714285712E-2</v>
      </c>
      <c r="F262" s="37">
        <v>0.18469656992084432</v>
      </c>
      <c r="G262" s="60"/>
      <c r="H262" s="60"/>
      <c r="I262" s="60"/>
      <c r="J262" s="61"/>
      <c r="K262" s="61"/>
      <c r="L262" s="61"/>
      <c r="M262" s="61"/>
      <c r="N262" s="61"/>
      <c r="R262" s="59"/>
      <c r="S262" s="32"/>
    </row>
    <row r="263" spans="3:19" ht="21">
      <c r="C263" s="40" t="s">
        <v>169</v>
      </c>
      <c r="D263" s="37">
        <v>0.25641025641025639</v>
      </c>
      <c r="E263" s="37">
        <v>0.14285714285714285</v>
      </c>
      <c r="F263" s="37">
        <v>0.24802110817941952</v>
      </c>
      <c r="G263" s="60"/>
      <c r="H263" s="60"/>
      <c r="I263" s="60"/>
      <c r="J263" s="61"/>
      <c r="K263" s="61"/>
      <c r="L263" s="61"/>
      <c r="M263" s="61"/>
      <c r="N263" s="61"/>
      <c r="R263" s="59"/>
      <c r="S263" s="32"/>
    </row>
    <row r="264" spans="3:19" ht="21">
      <c r="C264" s="40" t="s">
        <v>140</v>
      </c>
      <c r="D264" s="37">
        <v>7.1225071225071226E-2</v>
      </c>
      <c r="E264" s="37">
        <v>0.10714285714285714</v>
      </c>
      <c r="F264" s="37">
        <v>7.3878627968337732E-2</v>
      </c>
      <c r="G264" s="60"/>
      <c r="H264" s="60"/>
      <c r="I264" s="60"/>
      <c r="J264" s="61"/>
      <c r="K264" s="61"/>
      <c r="L264" s="61"/>
      <c r="M264" s="61"/>
      <c r="N264" s="61"/>
      <c r="R264" s="59"/>
      <c r="S264" s="32"/>
    </row>
    <row r="265" spans="3:19" ht="21">
      <c r="C265" s="40" t="s">
        <v>170</v>
      </c>
      <c r="D265" s="37">
        <v>1.7094017094017096E-2</v>
      </c>
      <c r="E265" s="37">
        <v>0</v>
      </c>
      <c r="F265" s="37">
        <v>1.5831134564643801E-2</v>
      </c>
      <c r="G265" s="60"/>
      <c r="H265" s="60"/>
      <c r="I265" s="60"/>
      <c r="J265" s="61"/>
      <c r="K265" s="61"/>
      <c r="L265" s="61"/>
      <c r="M265" s="61"/>
      <c r="N265" s="61"/>
      <c r="R265" s="59"/>
      <c r="S265" s="32"/>
    </row>
    <row r="266" spans="3:19" ht="21">
      <c r="C266" s="40" t="s">
        <v>171</v>
      </c>
      <c r="D266" s="37">
        <v>5.6980056980056983E-3</v>
      </c>
      <c r="E266" s="37">
        <v>3.5714285714285712E-2</v>
      </c>
      <c r="F266" s="37">
        <v>7.9155672823219003E-3</v>
      </c>
      <c r="G266" s="60"/>
      <c r="H266" s="60"/>
      <c r="I266" s="60"/>
      <c r="J266" s="61"/>
      <c r="K266" s="61"/>
      <c r="L266" s="61"/>
      <c r="M266" s="61"/>
      <c r="N266" s="61"/>
      <c r="R266" s="59"/>
      <c r="S266" s="32"/>
    </row>
    <row r="267" spans="3:19" ht="21">
      <c r="C267" s="40" t="s">
        <v>172</v>
      </c>
      <c r="D267" s="37">
        <v>0.45299145299145299</v>
      </c>
      <c r="E267" s="37">
        <v>0.6785714285714286</v>
      </c>
      <c r="F267" s="37">
        <v>0.46965699208443273</v>
      </c>
      <c r="G267" s="60"/>
      <c r="H267" s="60"/>
      <c r="I267" s="60"/>
      <c r="J267" s="61"/>
      <c r="K267" s="61"/>
      <c r="L267" s="61"/>
      <c r="M267" s="61"/>
      <c r="N267" s="61"/>
      <c r="R267" s="59"/>
      <c r="S267" s="32"/>
    </row>
    <row r="268" spans="3:19" ht="21">
      <c r="C268" s="75"/>
      <c r="D268" s="61"/>
      <c r="E268" s="61"/>
      <c r="F268" s="61"/>
      <c r="G268" s="60"/>
      <c r="H268" s="60"/>
      <c r="I268" s="60"/>
      <c r="J268" s="61"/>
      <c r="K268" s="61"/>
      <c r="L268" s="61"/>
      <c r="M268" s="61"/>
      <c r="N268" s="61"/>
      <c r="R268" s="59"/>
      <c r="S268" s="32"/>
    </row>
    <row r="269" spans="3:19" ht="21">
      <c r="C269" s="75"/>
      <c r="D269" s="61"/>
      <c r="E269" s="61"/>
      <c r="F269" s="61"/>
      <c r="G269" s="60"/>
      <c r="H269" s="60"/>
      <c r="I269" s="60"/>
      <c r="J269" s="61"/>
      <c r="K269" s="61"/>
      <c r="L269" s="61"/>
      <c r="M269" s="61"/>
      <c r="N269" s="61"/>
      <c r="R269" s="59"/>
      <c r="S269" s="32"/>
    </row>
    <row r="270" spans="3:19" ht="21">
      <c r="C270" s="75"/>
      <c r="D270" s="61"/>
      <c r="E270" s="61"/>
      <c r="F270" s="61"/>
      <c r="G270" s="60"/>
      <c r="H270" s="60"/>
      <c r="I270" s="60"/>
      <c r="J270" s="61"/>
      <c r="K270" s="61"/>
      <c r="L270" s="61"/>
      <c r="M270" s="61"/>
      <c r="N270" s="61"/>
      <c r="R270" s="59"/>
      <c r="S270" s="32"/>
    </row>
    <row r="271" spans="3:19" ht="23.25">
      <c r="C271" s="94" t="s">
        <v>184</v>
      </c>
      <c r="D271" s="33" t="s">
        <v>59</v>
      </c>
      <c r="E271" s="33" t="s">
        <v>60</v>
      </c>
      <c r="F271" s="33" t="s">
        <v>56</v>
      </c>
      <c r="G271" s="60"/>
      <c r="H271" s="60"/>
      <c r="I271" s="60"/>
      <c r="J271" s="61"/>
      <c r="K271" s="61"/>
      <c r="L271" s="61"/>
      <c r="M271" s="61"/>
      <c r="N271" s="61"/>
      <c r="R271" s="59"/>
      <c r="S271" s="32"/>
    </row>
    <row r="272" spans="3:19" ht="21">
      <c r="C272" s="40" t="s">
        <v>138</v>
      </c>
      <c r="D272" s="35">
        <v>83</v>
      </c>
      <c r="E272" s="35">
        <v>3</v>
      </c>
      <c r="F272" s="35">
        <v>86</v>
      </c>
      <c r="G272" s="60"/>
      <c r="H272" s="60"/>
      <c r="I272" s="60"/>
      <c r="J272" s="61"/>
      <c r="K272" s="61"/>
      <c r="L272" s="61"/>
      <c r="M272" s="61"/>
      <c r="N272" s="61"/>
      <c r="R272" s="59"/>
      <c r="S272" s="32"/>
    </row>
    <row r="273" spans="3:19" ht="21">
      <c r="C273" s="40" t="s">
        <v>169</v>
      </c>
      <c r="D273" s="35">
        <v>79</v>
      </c>
      <c r="E273" s="35">
        <v>4</v>
      </c>
      <c r="F273" s="35">
        <v>83</v>
      </c>
      <c r="G273" s="60"/>
      <c r="H273" s="60"/>
      <c r="I273" s="60"/>
      <c r="J273" s="61"/>
      <c r="K273" s="61"/>
      <c r="L273" s="61"/>
      <c r="M273" s="61"/>
      <c r="N273" s="61"/>
      <c r="R273" s="59"/>
      <c r="S273" s="32"/>
    </row>
    <row r="274" spans="3:19" ht="21">
      <c r="C274" s="40" t="s">
        <v>140</v>
      </c>
      <c r="D274" s="35">
        <v>23</v>
      </c>
      <c r="E274" s="35">
        <v>2</v>
      </c>
      <c r="F274" s="35">
        <v>25</v>
      </c>
      <c r="G274" s="60"/>
      <c r="H274" s="60"/>
      <c r="I274" s="60"/>
      <c r="J274" s="61"/>
      <c r="K274" s="61"/>
      <c r="L274" s="61"/>
      <c r="M274" s="61"/>
      <c r="N274" s="61"/>
      <c r="R274" s="59"/>
      <c r="S274" s="32"/>
    </row>
    <row r="275" spans="3:19" ht="21">
      <c r="C275" s="40" t="s">
        <v>170</v>
      </c>
      <c r="D275" s="35">
        <v>3</v>
      </c>
      <c r="E275" s="35">
        <v>0</v>
      </c>
      <c r="F275" s="35">
        <v>3</v>
      </c>
      <c r="G275" s="60"/>
      <c r="H275" s="60"/>
      <c r="I275" s="60"/>
      <c r="J275" s="61"/>
      <c r="K275" s="61"/>
      <c r="L275" s="61"/>
      <c r="M275" s="61"/>
      <c r="N275" s="61"/>
      <c r="R275" s="59"/>
      <c r="S275" s="32"/>
    </row>
    <row r="276" spans="3:19" ht="21">
      <c r="C276" s="40" t="s">
        <v>171</v>
      </c>
      <c r="D276" s="35">
        <v>4</v>
      </c>
      <c r="E276" s="35">
        <v>0</v>
      </c>
      <c r="F276" s="35">
        <v>4</v>
      </c>
      <c r="G276" s="60"/>
      <c r="H276" s="60"/>
      <c r="I276" s="60"/>
      <c r="J276" s="61"/>
      <c r="K276" s="61"/>
      <c r="L276" s="61"/>
      <c r="M276" s="61"/>
      <c r="N276" s="61"/>
      <c r="R276" s="59"/>
      <c r="S276" s="32"/>
    </row>
    <row r="277" spans="3:19" ht="21">
      <c r="C277" s="40" t="s">
        <v>172</v>
      </c>
      <c r="D277" s="35">
        <v>159</v>
      </c>
      <c r="E277" s="35">
        <v>19</v>
      </c>
      <c r="F277" s="35">
        <v>178</v>
      </c>
      <c r="G277" s="60"/>
      <c r="H277" s="60"/>
      <c r="I277" s="60"/>
      <c r="J277" s="61"/>
      <c r="K277" s="61"/>
      <c r="L277" s="61"/>
      <c r="M277" s="61"/>
      <c r="N277" s="61"/>
      <c r="R277" s="59"/>
      <c r="S277" s="32"/>
    </row>
    <row r="278" spans="3:19" ht="18.75">
      <c r="C278" s="60"/>
      <c r="D278" s="60"/>
      <c r="E278" s="60"/>
      <c r="F278" s="60"/>
      <c r="G278" s="60"/>
      <c r="H278" s="60"/>
      <c r="I278" s="60"/>
      <c r="J278" s="61"/>
      <c r="K278" s="61"/>
      <c r="L278" s="61"/>
      <c r="M278" s="61"/>
      <c r="N278" s="61"/>
      <c r="R278" s="59"/>
      <c r="S278" s="32"/>
    </row>
    <row r="279" spans="3:19" ht="23.25">
      <c r="C279" s="94" t="s">
        <v>185</v>
      </c>
      <c r="D279" s="33" t="s">
        <v>59</v>
      </c>
      <c r="E279" s="33" t="s">
        <v>60</v>
      </c>
      <c r="F279" s="33" t="s">
        <v>56</v>
      </c>
      <c r="G279" s="60"/>
      <c r="H279" s="60"/>
      <c r="I279" s="60"/>
      <c r="J279" s="61"/>
      <c r="K279" s="61"/>
      <c r="L279" s="61"/>
      <c r="M279" s="61"/>
      <c r="N279" s="61"/>
      <c r="R279" s="59"/>
      <c r="S279" s="32"/>
    </row>
    <row r="280" spans="3:19" ht="21">
      <c r="C280" s="40" t="s">
        <v>138</v>
      </c>
      <c r="D280" s="37">
        <v>0.23646723646723647</v>
      </c>
      <c r="E280" s="37">
        <v>0.25</v>
      </c>
      <c r="F280" s="37">
        <v>0.22691292875989447</v>
      </c>
      <c r="G280" s="60"/>
      <c r="H280" s="60"/>
      <c r="I280" s="60"/>
      <c r="J280" s="61"/>
      <c r="K280" s="61"/>
      <c r="L280" s="61"/>
      <c r="M280" s="61"/>
      <c r="N280" s="61"/>
      <c r="R280" s="59"/>
      <c r="S280" s="32"/>
    </row>
    <row r="281" spans="3:19" ht="21">
      <c r="C281" s="40" t="s">
        <v>169</v>
      </c>
      <c r="D281" s="37">
        <v>0.22507122507122507</v>
      </c>
      <c r="E281" s="37">
        <v>7.1428571428571425E-2</v>
      </c>
      <c r="F281" s="37">
        <v>0.21899736147757257</v>
      </c>
      <c r="G281" s="60"/>
      <c r="H281" s="60"/>
      <c r="I281" s="60"/>
      <c r="J281" s="61"/>
      <c r="K281" s="61"/>
      <c r="L281" s="61"/>
      <c r="M281" s="61"/>
      <c r="N281" s="61"/>
      <c r="R281" s="59"/>
      <c r="S281" s="32"/>
    </row>
    <row r="282" spans="3:19" ht="21">
      <c r="C282" s="40" t="s">
        <v>140</v>
      </c>
      <c r="D282" s="37">
        <v>6.5527065527065526E-2</v>
      </c>
      <c r="E282" s="37">
        <v>0</v>
      </c>
      <c r="F282" s="37">
        <v>6.5963060686015831E-2</v>
      </c>
      <c r="G282" s="60"/>
      <c r="H282" s="60"/>
      <c r="I282" s="60"/>
      <c r="J282" s="61"/>
      <c r="K282" s="61"/>
      <c r="L282" s="61"/>
      <c r="M282" s="61"/>
      <c r="N282" s="61"/>
      <c r="R282" s="59"/>
      <c r="S282" s="32"/>
    </row>
    <row r="283" spans="3:19" ht="21">
      <c r="C283" s="40" t="s">
        <v>170</v>
      </c>
      <c r="D283" s="37">
        <v>8.5470085470085479E-3</v>
      </c>
      <c r="E283" s="37">
        <v>0</v>
      </c>
      <c r="F283" s="37">
        <v>7.9155672823219003E-3</v>
      </c>
      <c r="G283" s="60"/>
      <c r="H283" s="60"/>
      <c r="I283" s="60"/>
      <c r="J283" s="61"/>
      <c r="K283" s="61"/>
      <c r="L283" s="61"/>
      <c r="M283" s="61"/>
      <c r="N283" s="61"/>
      <c r="R283" s="59"/>
      <c r="S283" s="32"/>
    </row>
    <row r="284" spans="3:19" ht="21">
      <c r="C284" s="40" t="s">
        <v>171</v>
      </c>
      <c r="D284" s="37">
        <v>1.1396011396011397E-2</v>
      </c>
      <c r="E284" s="37">
        <v>0</v>
      </c>
      <c r="F284" s="37">
        <v>1.0554089709762533E-2</v>
      </c>
      <c r="G284" s="60"/>
      <c r="H284" s="60"/>
      <c r="I284" s="60"/>
      <c r="J284" s="61"/>
      <c r="K284" s="61"/>
      <c r="L284" s="61"/>
      <c r="M284" s="61"/>
      <c r="N284" s="61"/>
      <c r="R284" s="59"/>
      <c r="S284" s="32"/>
    </row>
    <row r="285" spans="3:19" ht="21">
      <c r="C285" s="40" t="s">
        <v>172</v>
      </c>
      <c r="D285" s="37">
        <v>0.45299145299145299</v>
      </c>
      <c r="E285" s="37">
        <v>0.6785714285714286</v>
      </c>
      <c r="F285" s="37">
        <v>0.46965699208443273</v>
      </c>
      <c r="G285" s="60"/>
      <c r="H285" s="60"/>
      <c r="I285" s="60"/>
      <c r="J285" s="61"/>
      <c r="K285" s="61"/>
      <c r="L285" s="61"/>
      <c r="M285" s="61"/>
      <c r="N285" s="61"/>
      <c r="R285" s="59"/>
      <c r="S285" s="32"/>
    </row>
    <row r="286" spans="3:19" ht="21">
      <c r="C286" s="75"/>
      <c r="D286" s="61"/>
      <c r="E286" s="61"/>
      <c r="F286" s="61"/>
      <c r="G286" s="60"/>
      <c r="H286" s="60"/>
      <c r="I286" s="60"/>
      <c r="J286" s="61"/>
      <c r="K286" s="61"/>
      <c r="L286" s="61"/>
      <c r="M286" s="61"/>
      <c r="N286" s="61"/>
      <c r="R286" s="59"/>
      <c r="S286" s="32"/>
    </row>
    <row r="287" spans="3:19" ht="23.25">
      <c r="C287" s="94" t="s">
        <v>186</v>
      </c>
      <c r="D287" s="33" t="s">
        <v>59</v>
      </c>
      <c r="E287" s="33" t="s">
        <v>60</v>
      </c>
      <c r="F287" s="33" t="s">
        <v>56</v>
      </c>
      <c r="G287" s="60"/>
      <c r="H287" s="60"/>
      <c r="I287" s="60"/>
      <c r="J287" s="61"/>
      <c r="K287" s="61"/>
      <c r="L287" s="61"/>
      <c r="M287" s="61"/>
      <c r="N287" s="61"/>
      <c r="R287" s="59"/>
      <c r="S287" s="32"/>
    </row>
    <row r="288" spans="3:19" ht="21">
      <c r="C288" s="40" t="s">
        <v>138</v>
      </c>
      <c r="D288" s="35">
        <v>121</v>
      </c>
      <c r="E288" s="35">
        <v>7</v>
      </c>
      <c r="F288" s="35">
        <v>128</v>
      </c>
      <c r="G288" s="60"/>
      <c r="H288" s="60"/>
      <c r="I288" s="60"/>
      <c r="J288" s="61"/>
      <c r="K288" s="61"/>
      <c r="L288" s="61"/>
      <c r="M288" s="61"/>
      <c r="N288" s="61"/>
      <c r="R288" s="59"/>
      <c r="S288" s="32"/>
    </row>
    <row r="289" spans="3:19" ht="21">
      <c r="C289" s="40" t="s">
        <v>169</v>
      </c>
      <c r="D289" s="35">
        <v>63</v>
      </c>
      <c r="E289" s="35">
        <v>2</v>
      </c>
      <c r="F289" s="35">
        <v>65</v>
      </c>
      <c r="G289" s="60"/>
      <c r="H289" s="60"/>
      <c r="I289" s="60"/>
      <c r="J289" s="61"/>
      <c r="K289" s="61"/>
      <c r="L289" s="61"/>
      <c r="M289" s="61"/>
      <c r="N289" s="61"/>
      <c r="R289" s="59"/>
      <c r="S289" s="32"/>
    </row>
    <row r="290" spans="3:19" ht="21">
      <c r="C290" s="40" t="s">
        <v>140</v>
      </c>
      <c r="D290" s="35">
        <v>6</v>
      </c>
      <c r="E290" s="35">
        <v>0</v>
      </c>
      <c r="F290" s="35">
        <v>6</v>
      </c>
      <c r="G290" s="60"/>
      <c r="H290" s="60"/>
      <c r="I290" s="60"/>
      <c r="J290" s="61"/>
      <c r="K290" s="61"/>
      <c r="L290" s="61"/>
      <c r="M290" s="61"/>
      <c r="N290" s="61"/>
      <c r="R290" s="59"/>
      <c r="S290" s="32"/>
    </row>
    <row r="291" spans="3:19" ht="21">
      <c r="C291" s="40" t="s">
        <v>170</v>
      </c>
      <c r="D291" s="35">
        <v>2</v>
      </c>
      <c r="E291" s="35">
        <v>0</v>
      </c>
      <c r="F291" s="35">
        <v>2</v>
      </c>
      <c r="G291" s="60"/>
      <c r="H291" s="60"/>
      <c r="I291" s="60"/>
      <c r="J291" s="61"/>
      <c r="K291" s="61"/>
      <c r="L291" s="61"/>
      <c r="M291" s="61"/>
      <c r="N291" s="61"/>
      <c r="R291" s="59"/>
      <c r="S291" s="32"/>
    </row>
    <row r="292" spans="3:19" ht="21">
      <c r="C292" s="40" t="s">
        <v>171</v>
      </c>
      <c r="D292" s="35">
        <v>0</v>
      </c>
      <c r="E292" s="35">
        <v>0</v>
      </c>
      <c r="F292" s="35">
        <v>0</v>
      </c>
      <c r="G292" s="60"/>
      <c r="H292" s="60"/>
      <c r="I292" s="60"/>
      <c r="J292" s="61"/>
      <c r="K292" s="61"/>
      <c r="L292" s="61"/>
      <c r="M292" s="61"/>
      <c r="N292" s="61"/>
      <c r="R292" s="59"/>
      <c r="S292" s="32"/>
    </row>
    <row r="293" spans="3:19" ht="21">
      <c r="C293" s="40" t="s">
        <v>172</v>
      </c>
      <c r="D293" s="35">
        <v>159</v>
      </c>
      <c r="E293" s="35">
        <v>19</v>
      </c>
      <c r="F293" s="35">
        <v>178</v>
      </c>
      <c r="G293" s="60"/>
      <c r="H293" s="60"/>
      <c r="I293" s="60"/>
      <c r="J293" s="61"/>
      <c r="K293" s="61"/>
      <c r="L293" s="61"/>
      <c r="M293" s="61"/>
      <c r="N293" s="61"/>
      <c r="R293" s="59"/>
      <c r="S293" s="32"/>
    </row>
    <row r="294" spans="3:19" ht="18.75">
      <c r="C294" s="60"/>
      <c r="D294" s="60"/>
      <c r="E294" s="60"/>
      <c r="F294" s="60"/>
      <c r="G294" s="60"/>
      <c r="H294" s="60"/>
      <c r="I294" s="60"/>
      <c r="J294" s="61"/>
      <c r="K294" s="61"/>
      <c r="L294" s="61"/>
      <c r="M294" s="61"/>
      <c r="N294" s="61"/>
      <c r="R294" s="59"/>
      <c r="S294" s="32"/>
    </row>
    <row r="295" spans="3:19" ht="23.25">
      <c r="C295" s="94" t="s">
        <v>187</v>
      </c>
      <c r="D295" s="33" t="s">
        <v>59</v>
      </c>
      <c r="E295" s="33" t="s">
        <v>60</v>
      </c>
      <c r="F295" s="33" t="s">
        <v>56</v>
      </c>
      <c r="G295" s="60"/>
      <c r="H295" s="60"/>
      <c r="I295" s="60"/>
      <c r="J295" s="61"/>
      <c r="K295" s="61"/>
      <c r="L295" s="61"/>
      <c r="M295" s="61"/>
      <c r="N295" s="61"/>
      <c r="R295" s="59"/>
      <c r="S295" s="32"/>
    </row>
    <row r="296" spans="3:19" ht="21">
      <c r="C296" s="40" t="s">
        <v>138</v>
      </c>
      <c r="D296" s="37">
        <v>0.34472934472934474</v>
      </c>
      <c r="E296" s="37">
        <v>0.25</v>
      </c>
      <c r="F296" s="37">
        <v>0.33773087071240104</v>
      </c>
      <c r="G296" s="60"/>
      <c r="H296" s="60"/>
      <c r="I296" s="60"/>
      <c r="J296" s="61"/>
      <c r="K296" s="61"/>
      <c r="L296" s="61"/>
      <c r="M296" s="61"/>
      <c r="N296" s="61"/>
      <c r="R296" s="59"/>
      <c r="S296" s="32"/>
    </row>
    <row r="297" spans="3:19" ht="21">
      <c r="C297" s="40" t="s">
        <v>169</v>
      </c>
      <c r="D297" s="37">
        <v>0.17948717948717949</v>
      </c>
      <c r="E297" s="37">
        <v>7.1428571428571425E-2</v>
      </c>
      <c r="F297" s="37">
        <v>0.17150395778364116</v>
      </c>
      <c r="G297" s="60"/>
      <c r="H297" s="60"/>
      <c r="I297" s="60"/>
      <c r="J297" s="61"/>
      <c r="K297" s="61"/>
      <c r="L297" s="61"/>
      <c r="M297" s="61"/>
      <c r="N297" s="61"/>
      <c r="R297" s="59"/>
      <c r="S297" s="32"/>
    </row>
    <row r="298" spans="3:19" ht="21">
      <c r="C298" s="40" t="s">
        <v>140</v>
      </c>
      <c r="D298" s="37">
        <v>1.7094017094017096E-2</v>
      </c>
      <c r="E298" s="37">
        <v>0</v>
      </c>
      <c r="F298" s="37">
        <v>1.5831134564643801E-2</v>
      </c>
      <c r="G298" s="60"/>
      <c r="H298" s="60"/>
      <c r="I298" s="60"/>
      <c r="J298" s="61"/>
      <c r="K298" s="61"/>
      <c r="L298" s="61"/>
      <c r="M298" s="61"/>
      <c r="N298" s="61"/>
      <c r="R298" s="59"/>
      <c r="S298" s="32"/>
    </row>
    <row r="299" spans="3:19" ht="21">
      <c r="C299" s="40" t="s">
        <v>170</v>
      </c>
      <c r="D299" s="37">
        <v>5.6980056980056983E-3</v>
      </c>
      <c r="E299" s="37">
        <v>0</v>
      </c>
      <c r="F299" s="37">
        <v>5.2770448548812663E-3</v>
      </c>
      <c r="G299" s="60"/>
      <c r="H299" s="60"/>
      <c r="I299" s="60"/>
      <c r="J299" s="61"/>
      <c r="K299" s="61"/>
      <c r="L299" s="61"/>
      <c r="M299" s="61"/>
      <c r="N299" s="61"/>
      <c r="R299" s="59"/>
      <c r="S299" s="32"/>
    </row>
    <row r="300" spans="3:19" ht="21">
      <c r="C300" s="40" t="s">
        <v>171</v>
      </c>
      <c r="D300" s="37">
        <v>0</v>
      </c>
      <c r="E300" s="37">
        <v>0</v>
      </c>
      <c r="F300" s="37">
        <v>0</v>
      </c>
      <c r="G300" s="60"/>
      <c r="H300" s="60"/>
      <c r="I300" s="60"/>
      <c r="J300" s="61"/>
      <c r="K300" s="61"/>
      <c r="L300" s="61"/>
      <c r="M300" s="61"/>
      <c r="N300" s="61"/>
      <c r="R300" s="59"/>
      <c r="S300" s="32"/>
    </row>
    <row r="301" spans="3:19" ht="26.25" customHeight="1">
      <c r="C301" s="40" t="s">
        <v>172</v>
      </c>
      <c r="D301" s="37">
        <v>0.45299145299145299</v>
      </c>
      <c r="E301" s="37">
        <v>0.6785714285714286</v>
      </c>
      <c r="F301" s="37">
        <v>0.46965699208443273</v>
      </c>
      <c r="R301" s="59"/>
      <c r="S301" s="32"/>
    </row>
    <row r="302" spans="3:19" ht="15.75" customHeight="1">
      <c r="R302" s="59"/>
      <c r="S302" s="32"/>
    </row>
    <row r="303" spans="3:19" ht="15.75" customHeight="1">
      <c r="R303" s="59"/>
      <c r="S303" s="32"/>
    </row>
    <row r="304" spans="3:19" ht="17.25" customHeight="1">
      <c r="R304" s="59"/>
      <c r="S304" s="32"/>
    </row>
    <row r="305" spans="3:19" ht="17.25" customHeight="1">
      <c r="R305" s="59"/>
      <c r="S305" s="32"/>
    </row>
    <row r="306" spans="3:19" ht="23.25">
      <c r="C306" s="136" t="s">
        <v>81</v>
      </c>
      <c r="D306" s="136"/>
      <c r="E306" s="136"/>
      <c r="F306" s="136"/>
      <c r="G306" s="136"/>
      <c r="H306" s="136"/>
      <c r="I306" s="136"/>
      <c r="J306" s="136"/>
      <c r="K306" s="136"/>
      <c r="L306" s="136"/>
      <c r="M306" s="136"/>
      <c r="N306" s="136"/>
      <c r="O306" s="136"/>
      <c r="P306" s="136"/>
      <c r="R306" s="59"/>
      <c r="S306" s="32"/>
    </row>
    <row r="308" spans="3:19" ht="23.25">
      <c r="C308" s="137" t="s">
        <v>188</v>
      </c>
      <c r="D308" s="137"/>
      <c r="E308" s="137"/>
      <c r="F308" s="137"/>
      <c r="G308" s="137"/>
      <c r="H308" s="137"/>
      <c r="I308" s="137"/>
      <c r="J308" s="137"/>
      <c r="K308" s="137"/>
      <c r="L308" s="137"/>
      <c r="M308" s="137"/>
      <c r="N308" s="137"/>
      <c r="O308" s="137"/>
      <c r="P308" s="137"/>
    </row>
    <row r="309" spans="3:19" ht="21.75" customHeight="1"/>
    <row r="310" spans="3:19" ht="23.25">
      <c r="C310" s="94" t="s">
        <v>189</v>
      </c>
      <c r="D310" s="33" t="s">
        <v>60</v>
      </c>
    </row>
    <row r="311" spans="3:19" ht="42">
      <c r="C311" s="34" t="s">
        <v>190</v>
      </c>
      <c r="D311" s="37">
        <v>0</v>
      </c>
    </row>
    <row r="312" spans="3:19" ht="42">
      <c r="C312" s="34" t="s">
        <v>191</v>
      </c>
      <c r="D312" s="37">
        <v>0</v>
      </c>
    </row>
    <row r="313" spans="3:19" ht="21">
      <c r="C313" s="34" t="s">
        <v>68</v>
      </c>
      <c r="D313" s="37">
        <v>0.10714285714285714</v>
      </c>
    </row>
    <row r="314" spans="3:19" ht="42">
      <c r="C314" s="34" t="s">
        <v>192</v>
      </c>
      <c r="D314" s="37">
        <v>0.17857142857142858</v>
      </c>
    </row>
    <row r="315" spans="3:19" ht="21">
      <c r="C315" s="34" t="s">
        <v>193</v>
      </c>
      <c r="D315" s="37">
        <v>0.17857142857142858</v>
      </c>
    </row>
    <row r="316" spans="3:19" ht="21">
      <c r="C316" s="34" t="s">
        <v>194</v>
      </c>
      <c r="D316" s="37">
        <v>0.21428571428571427</v>
      </c>
    </row>
    <row r="317" spans="3:19" ht="42">
      <c r="C317" s="34" t="s">
        <v>195</v>
      </c>
      <c r="D317" s="37">
        <v>0.35714285714285715</v>
      </c>
    </row>
    <row r="318" spans="3:19" ht="42">
      <c r="C318" s="34" t="s">
        <v>196</v>
      </c>
      <c r="D318" s="37">
        <v>0.5357142857142857</v>
      </c>
    </row>
    <row r="319" spans="3:19" ht="21">
      <c r="C319" s="34" t="s">
        <v>197</v>
      </c>
      <c r="D319" s="37">
        <v>0.4642857142857143</v>
      </c>
    </row>
    <row r="320" spans="3:19" ht="22.5" customHeight="1"/>
    <row r="321" spans="3:16" ht="22.5" customHeight="1"/>
    <row r="322" spans="3:16" ht="22.5" customHeight="1"/>
    <row r="323" spans="3:16" ht="22.5" customHeight="1"/>
    <row r="324" spans="3:16" ht="23.25">
      <c r="C324" s="137" t="s">
        <v>198</v>
      </c>
      <c r="D324" s="137"/>
      <c r="E324" s="137"/>
      <c r="F324" s="137"/>
      <c r="G324" s="137"/>
      <c r="H324" s="137"/>
      <c r="I324" s="137"/>
      <c r="J324" s="137"/>
      <c r="K324" s="137"/>
      <c r="L324" s="137"/>
      <c r="M324" s="137"/>
      <c r="N324" s="137"/>
      <c r="O324" s="137"/>
      <c r="P324" s="137"/>
    </row>
    <row r="325" spans="3:16" ht="39.75" customHeight="1"/>
    <row r="326" spans="3:16" ht="23.25">
      <c r="C326" s="33" t="s">
        <v>54</v>
      </c>
      <c r="D326" s="49" t="s">
        <v>61</v>
      </c>
      <c r="E326" s="49" t="s">
        <v>62</v>
      </c>
      <c r="F326" s="49" t="s">
        <v>56</v>
      </c>
    </row>
    <row r="327" spans="3:16" ht="21">
      <c r="C327" s="40" t="s">
        <v>18</v>
      </c>
      <c r="D327" s="35">
        <v>7</v>
      </c>
      <c r="E327" s="35">
        <v>5</v>
      </c>
      <c r="F327" s="35">
        <v>12</v>
      </c>
    </row>
    <row r="328" spans="3:16" ht="21">
      <c r="C328" s="40" t="s">
        <v>17</v>
      </c>
      <c r="D328" s="35">
        <v>1</v>
      </c>
      <c r="E328" s="35">
        <v>2</v>
      </c>
      <c r="F328" s="35">
        <v>3</v>
      </c>
    </row>
    <row r="329" spans="3:16" ht="21">
      <c r="C329" s="40" t="s">
        <v>199</v>
      </c>
      <c r="D329" s="35">
        <v>0</v>
      </c>
      <c r="E329" s="35">
        <v>0</v>
      </c>
      <c r="F329" s="35">
        <v>0</v>
      </c>
    </row>
    <row r="331" spans="3:16" ht="23.25">
      <c r="C331" s="33" t="s">
        <v>55</v>
      </c>
      <c r="D331" s="49" t="s">
        <v>61</v>
      </c>
      <c r="E331" s="49" t="s">
        <v>62</v>
      </c>
      <c r="F331" s="49" t="s">
        <v>56</v>
      </c>
    </row>
    <row r="332" spans="3:16" ht="21">
      <c r="C332" s="40" t="s">
        <v>18</v>
      </c>
      <c r="D332" s="37">
        <v>0.875</v>
      </c>
      <c r="E332" s="37">
        <v>0.7142857142857143</v>
      </c>
      <c r="F332" s="37">
        <v>0.8</v>
      </c>
    </row>
    <row r="333" spans="3:16" ht="21">
      <c r="C333" s="40" t="s">
        <v>17</v>
      </c>
      <c r="D333" s="37">
        <v>0.125</v>
      </c>
      <c r="E333" s="37">
        <v>0.2857142857142857</v>
      </c>
      <c r="F333" s="37">
        <v>0.2</v>
      </c>
    </row>
    <row r="334" spans="3:16" ht="24" customHeight="1">
      <c r="C334" s="40" t="s">
        <v>199</v>
      </c>
      <c r="D334" s="37">
        <v>0</v>
      </c>
      <c r="E334" s="37">
        <v>0</v>
      </c>
      <c r="F334" s="37">
        <v>0</v>
      </c>
    </row>
    <row r="335" spans="3:16" ht="25.5" customHeight="1">
      <c r="C335" s="39"/>
      <c r="D335" s="61"/>
      <c r="E335" s="61"/>
    </row>
    <row r="336" spans="3:16" ht="11.25" customHeight="1">
      <c r="C336" s="39"/>
      <c r="D336" s="61"/>
      <c r="E336" s="61"/>
    </row>
    <row r="337" spans="3:16" ht="11.25" customHeight="1">
      <c r="C337" s="39"/>
      <c r="D337" s="61"/>
      <c r="E337" s="61"/>
    </row>
    <row r="338" spans="3:16" ht="23.25">
      <c r="C338" s="137" t="s">
        <v>200</v>
      </c>
      <c r="D338" s="137"/>
      <c r="E338" s="137"/>
      <c r="F338" s="137"/>
      <c r="G338" s="137"/>
      <c r="H338" s="137"/>
      <c r="I338" s="137"/>
      <c r="J338" s="137"/>
      <c r="K338" s="137"/>
      <c r="L338" s="137"/>
      <c r="M338" s="137"/>
      <c r="N338" s="137"/>
      <c r="O338" s="137"/>
      <c r="P338" s="137"/>
    </row>
    <row r="339" spans="3:16" ht="43.5" customHeight="1"/>
    <row r="340" spans="3:16" ht="43.5" customHeight="1">
      <c r="C340" s="33" t="s">
        <v>54</v>
      </c>
      <c r="D340" s="49" t="s">
        <v>61</v>
      </c>
      <c r="E340" s="49" t="s">
        <v>62</v>
      </c>
      <c r="F340" s="49" t="s">
        <v>56</v>
      </c>
    </row>
    <row r="341" spans="3:16" ht="21">
      <c r="C341" s="34" t="s">
        <v>82</v>
      </c>
      <c r="D341" s="35">
        <v>2</v>
      </c>
      <c r="E341" s="35">
        <v>0</v>
      </c>
      <c r="F341" s="35">
        <v>2</v>
      </c>
    </row>
    <row r="342" spans="3:16" ht="21">
      <c r="C342" s="34" t="s">
        <v>83</v>
      </c>
      <c r="D342" s="35">
        <v>3</v>
      </c>
      <c r="E342" s="35">
        <v>0</v>
      </c>
      <c r="F342" s="35">
        <v>3</v>
      </c>
    </row>
    <row r="343" spans="3:16" ht="21">
      <c r="C343" s="50" t="s">
        <v>84</v>
      </c>
      <c r="D343" s="76">
        <v>4</v>
      </c>
      <c r="E343" s="76">
        <v>0</v>
      </c>
      <c r="F343" s="76">
        <v>4</v>
      </c>
    </row>
    <row r="344" spans="3:16" ht="21">
      <c r="C344" s="51"/>
      <c r="D344" s="52"/>
      <c r="E344" s="52"/>
      <c r="F344" s="52"/>
    </row>
    <row r="346" spans="3:16" ht="23.25">
      <c r="C346" s="33" t="s">
        <v>55</v>
      </c>
      <c r="D346" s="49" t="s">
        <v>61</v>
      </c>
      <c r="E346" s="49" t="s">
        <v>62</v>
      </c>
      <c r="F346" s="49" t="s">
        <v>56</v>
      </c>
    </row>
    <row r="347" spans="3:16" ht="21">
      <c r="C347" s="34" t="s">
        <v>82</v>
      </c>
      <c r="D347" s="37">
        <v>0.2857142857142857</v>
      </c>
      <c r="E347" s="37">
        <v>0</v>
      </c>
      <c r="F347" s="37">
        <v>0.16666666666666666</v>
      </c>
    </row>
    <row r="348" spans="3:16" ht="21">
      <c r="C348" s="34" t="s">
        <v>83</v>
      </c>
      <c r="D348" s="37">
        <v>0.42857142857142855</v>
      </c>
      <c r="E348" s="37">
        <v>0</v>
      </c>
      <c r="F348" s="37">
        <v>0.25</v>
      </c>
    </row>
    <row r="349" spans="3:16" ht="21">
      <c r="C349" s="50" t="s">
        <v>84</v>
      </c>
      <c r="D349" s="95">
        <v>0.5714285714285714</v>
      </c>
      <c r="E349" s="95">
        <v>0</v>
      </c>
      <c r="F349" s="95">
        <v>0.33333333333333331</v>
      </c>
    </row>
    <row r="350" spans="3:16" ht="26.25" customHeight="1">
      <c r="C350" s="51"/>
      <c r="D350" s="53"/>
      <c r="E350" s="53"/>
      <c r="F350" s="53"/>
    </row>
    <row r="351" spans="3:16" ht="76.5" customHeight="1"/>
    <row r="352" spans="3:16" ht="76.5" customHeight="1"/>
    <row r="353" spans="3:16" ht="76.5" customHeight="1"/>
    <row r="354" spans="3:16" ht="76.5" customHeight="1"/>
    <row r="355" spans="3:16" ht="33.75" customHeight="1"/>
    <row r="356" spans="3:16" ht="23.25">
      <c r="C356" s="137" t="s">
        <v>201</v>
      </c>
      <c r="D356" s="137"/>
      <c r="E356" s="137"/>
      <c r="F356" s="137"/>
      <c r="G356" s="137"/>
      <c r="H356" s="137"/>
      <c r="I356" s="137"/>
      <c r="J356" s="137"/>
      <c r="K356" s="137"/>
      <c r="L356" s="137"/>
      <c r="M356" s="137"/>
      <c r="N356" s="137"/>
      <c r="O356" s="137"/>
      <c r="P356" s="137"/>
    </row>
    <row r="357" spans="3:16" ht="63" customHeight="1"/>
    <row r="358" spans="3:16" ht="23.25">
      <c r="C358" s="49" t="s">
        <v>54</v>
      </c>
      <c r="D358" s="49" t="s">
        <v>59</v>
      </c>
    </row>
    <row r="359" spans="3:16" ht="21">
      <c r="C359" s="40" t="s">
        <v>18</v>
      </c>
      <c r="D359" s="77">
        <v>226</v>
      </c>
    </row>
    <row r="360" spans="3:16" ht="21">
      <c r="C360" s="40" t="s">
        <v>17</v>
      </c>
      <c r="D360" s="77">
        <v>8</v>
      </c>
    </row>
    <row r="361" spans="3:16" ht="21">
      <c r="C361" s="40" t="s">
        <v>172</v>
      </c>
      <c r="D361" s="77">
        <v>117</v>
      </c>
    </row>
    <row r="362" spans="3:16" ht="21">
      <c r="C362" s="62"/>
      <c r="D362" s="61"/>
    </row>
    <row r="363" spans="3:16" ht="23.25">
      <c r="C363" s="49" t="s">
        <v>55</v>
      </c>
      <c r="D363" s="49" t="s">
        <v>59</v>
      </c>
    </row>
    <row r="364" spans="3:16" ht="21">
      <c r="C364" s="40" t="s">
        <v>18</v>
      </c>
      <c r="D364" s="37">
        <v>0.64387464387464388</v>
      </c>
    </row>
    <row r="365" spans="3:16" ht="21">
      <c r="C365" s="40" t="s">
        <v>17</v>
      </c>
      <c r="D365" s="37">
        <v>2.2792022792022793E-2</v>
      </c>
    </row>
    <row r="366" spans="3:16" ht="21">
      <c r="C366" s="40" t="s">
        <v>172</v>
      </c>
      <c r="D366" s="37">
        <v>0.33333333333333331</v>
      </c>
    </row>
    <row r="367" spans="3:16" ht="54" customHeight="1"/>
    <row r="368" spans="3:16" ht="23.25">
      <c r="C368" s="137" t="s">
        <v>202</v>
      </c>
      <c r="D368" s="137"/>
      <c r="E368" s="137"/>
      <c r="F368" s="137"/>
      <c r="G368" s="137"/>
      <c r="H368" s="137"/>
      <c r="I368" s="137"/>
      <c r="J368" s="137"/>
      <c r="K368" s="137"/>
      <c r="L368" s="137"/>
      <c r="M368" s="137"/>
      <c r="N368" s="137"/>
      <c r="O368" s="137"/>
      <c r="P368" s="137"/>
    </row>
    <row r="369" spans="3:4" ht="23.25" customHeight="1"/>
    <row r="370" spans="3:4" ht="23.25" customHeight="1">
      <c r="C370" s="49" t="s">
        <v>54</v>
      </c>
      <c r="D370" s="49" t="s">
        <v>59</v>
      </c>
    </row>
    <row r="371" spans="3:4" ht="23.25" customHeight="1">
      <c r="C371" s="34" t="s">
        <v>82</v>
      </c>
      <c r="D371" s="77">
        <v>27</v>
      </c>
    </row>
    <row r="372" spans="3:4" ht="23.25" customHeight="1">
      <c r="C372" s="34" t="s">
        <v>83</v>
      </c>
      <c r="D372" s="77">
        <v>178</v>
      </c>
    </row>
    <row r="373" spans="3:4" ht="23.25" customHeight="1">
      <c r="C373" s="34" t="s">
        <v>203</v>
      </c>
      <c r="D373" s="77">
        <v>8</v>
      </c>
    </row>
    <row r="374" spans="3:4" ht="23.25" customHeight="1">
      <c r="C374" s="34" t="s">
        <v>204</v>
      </c>
      <c r="D374" s="77">
        <v>2</v>
      </c>
    </row>
    <row r="375" spans="3:4" ht="23.25" customHeight="1">
      <c r="C375" s="34" t="s">
        <v>205</v>
      </c>
      <c r="D375" s="77">
        <v>0</v>
      </c>
    </row>
    <row r="376" spans="3:4" ht="23.25" customHeight="1">
      <c r="C376" s="34" t="s">
        <v>84</v>
      </c>
      <c r="D376" s="77">
        <v>2</v>
      </c>
    </row>
    <row r="377" spans="3:4" ht="23.25" customHeight="1">
      <c r="C377" s="34" t="s">
        <v>206</v>
      </c>
      <c r="D377" s="77">
        <v>0</v>
      </c>
    </row>
    <row r="378" spans="3:4" ht="23.25" customHeight="1">
      <c r="C378" s="34" t="s">
        <v>207</v>
      </c>
      <c r="D378" s="77">
        <v>3</v>
      </c>
    </row>
    <row r="379" spans="3:4" ht="23.25" customHeight="1">
      <c r="C379" s="34" t="s">
        <v>172</v>
      </c>
      <c r="D379" s="77">
        <v>11</v>
      </c>
    </row>
    <row r="380" spans="3:4" ht="23.25" customHeight="1"/>
    <row r="381" spans="3:4" ht="37.5" customHeight="1">
      <c r="C381" s="49" t="s">
        <v>55</v>
      </c>
      <c r="D381" s="49" t="s">
        <v>59</v>
      </c>
    </row>
    <row r="382" spans="3:4" ht="21">
      <c r="C382" s="34" t="s">
        <v>82</v>
      </c>
      <c r="D382" s="37">
        <v>0.11946902654867257</v>
      </c>
    </row>
    <row r="383" spans="3:4" ht="21">
      <c r="C383" s="34" t="s">
        <v>83</v>
      </c>
      <c r="D383" s="37">
        <v>0.78761061946902655</v>
      </c>
    </row>
    <row r="384" spans="3:4" ht="21">
      <c r="C384" s="34" t="s">
        <v>203</v>
      </c>
      <c r="D384" s="37">
        <v>3.5398230088495575E-2</v>
      </c>
    </row>
    <row r="385" spans="3:16" ht="21">
      <c r="C385" s="34" t="s">
        <v>204</v>
      </c>
      <c r="D385" s="37">
        <v>8.8495575221238937E-3</v>
      </c>
    </row>
    <row r="386" spans="3:16" ht="21">
      <c r="C386" s="34" t="s">
        <v>205</v>
      </c>
      <c r="D386" s="37">
        <v>0</v>
      </c>
    </row>
    <row r="387" spans="3:16" ht="21">
      <c r="C387" s="34" t="s">
        <v>84</v>
      </c>
      <c r="D387" s="37">
        <v>8.8495575221238937E-3</v>
      </c>
    </row>
    <row r="388" spans="3:16" ht="21">
      <c r="C388" s="34" t="s">
        <v>206</v>
      </c>
      <c r="D388" s="37">
        <v>0</v>
      </c>
    </row>
    <row r="389" spans="3:16" ht="21">
      <c r="C389" s="34" t="s">
        <v>207</v>
      </c>
      <c r="D389" s="37">
        <v>1.3274336283185841E-2</v>
      </c>
    </row>
    <row r="390" spans="3:16" ht="21">
      <c r="C390" s="34" t="s">
        <v>172</v>
      </c>
      <c r="D390" s="37">
        <v>4.8672566371681415E-2</v>
      </c>
    </row>
    <row r="391" spans="3:16" ht="50.25" customHeight="1"/>
    <row r="392" spans="3:16" ht="23.25">
      <c r="C392" s="137" t="s">
        <v>208</v>
      </c>
      <c r="D392" s="137"/>
      <c r="E392" s="137"/>
      <c r="F392" s="137"/>
      <c r="G392" s="137"/>
      <c r="H392" s="137"/>
      <c r="I392" s="137"/>
      <c r="J392" s="137"/>
      <c r="K392" s="137"/>
      <c r="L392" s="137"/>
      <c r="M392" s="137"/>
      <c r="N392" s="137"/>
      <c r="O392" s="137"/>
      <c r="P392" s="137"/>
    </row>
    <row r="393" spans="3:16" ht="60.75" customHeight="1"/>
    <row r="394" spans="3:16" ht="23.25">
      <c r="C394" s="49" t="s">
        <v>55</v>
      </c>
      <c r="D394" s="49" t="s">
        <v>61</v>
      </c>
      <c r="E394" s="49" t="s">
        <v>62</v>
      </c>
    </row>
    <row r="395" spans="3:16" ht="21">
      <c r="C395" s="34" t="s">
        <v>209</v>
      </c>
      <c r="D395" s="37">
        <v>0.33333333333333331</v>
      </c>
      <c r="E395" s="37">
        <v>0</v>
      </c>
    </row>
    <row r="396" spans="3:16" ht="21">
      <c r="C396" s="34" t="s">
        <v>210</v>
      </c>
      <c r="D396" s="37">
        <v>0.1111111111111111</v>
      </c>
      <c r="E396" s="37">
        <v>0</v>
      </c>
    </row>
    <row r="397" spans="3:16" ht="21">
      <c r="C397" s="34" t="s">
        <v>211</v>
      </c>
      <c r="D397" s="37">
        <v>0.1111111111111111</v>
      </c>
      <c r="E397" s="37">
        <v>0</v>
      </c>
    </row>
    <row r="398" spans="3:16" ht="21">
      <c r="C398" s="34" t="s">
        <v>212</v>
      </c>
      <c r="D398" s="37">
        <v>0</v>
      </c>
      <c r="E398" s="37">
        <v>0</v>
      </c>
    </row>
    <row r="399" spans="3:16" ht="21">
      <c r="C399" s="34" t="s">
        <v>68</v>
      </c>
      <c r="D399" s="37">
        <v>0</v>
      </c>
      <c r="E399" s="37">
        <v>0</v>
      </c>
    </row>
    <row r="400" spans="3:16" ht="21">
      <c r="C400" s="62"/>
      <c r="D400" s="61"/>
      <c r="E400" s="61"/>
    </row>
    <row r="401" spans="3:16" ht="46.5" customHeight="1"/>
    <row r="402" spans="3:16" ht="54.75" customHeight="1">
      <c r="C402" s="141" t="s">
        <v>213</v>
      </c>
      <c r="D402" s="141"/>
      <c r="E402" s="141"/>
      <c r="F402" s="141"/>
      <c r="G402" s="141"/>
      <c r="H402" s="141"/>
      <c r="I402" s="141"/>
      <c r="J402" s="141"/>
      <c r="K402" s="141"/>
      <c r="L402" s="141"/>
      <c r="M402" s="141"/>
      <c r="N402" s="141"/>
      <c r="O402" s="141"/>
      <c r="P402" s="141"/>
    </row>
    <row r="403" spans="3:16" ht="29.25" customHeight="1"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</row>
    <row r="404" spans="3:16" ht="75.75" customHeight="1">
      <c r="D404" s="49" t="s">
        <v>59</v>
      </c>
      <c r="E404" s="49" t="s">
        <v>60</v>
      </c>
      <c r="F404" s="49" t="s">
        <v>61</v>
      </c>
      <c r="G404" s="49" t="s">
        <v>62</v>
      </c>
    </row>
    <row r="405" spans="3:16" ht="42">
      <c r="C405" s="34" t="s">
        <v>85</v>
      </c>
      <c r="D405" s="37">
        <v>1.4245014245014245E-2</v>
      </c>
      <c r="E405" s="37">
        <v>3.5714285714285712E-2</v>
      </c>
      <c r="F405" s="37">
        <v>0</v>
      </c>
      <c r="G405" s="37">
        <v>0</v>
      </c>
    </row>
    <row r="406" spans="3:16" ht="21">
      <c r="C406" s="34" t="s">
        <v>86</v>
      </c>
      <c r="D406" s="37">
        <v>3.4188034188034191E-2</v>
      </c>
      <c r="E406" s="37">
        <v>7.1428571428571425E-2</v>
      </c>
      <c r="F406" s="37">
        <v>0</v>
      </c>
      <c r="G406" s="37">
        <v>0</v>
      </c>
    </row>
    <row r="407" spans="3:16" ht="63">
      <c r="C407" s="34" t="s">
        <v>87</v>
      </c>
      <c r="D407" s="37">
        <v>2.2792022792022793E-2</v>
      </c>
      <c r="E407" s="37">
        <v>0.10714285714285714</v>
      </c>
      <c r="F407" s="37">
        <v>0</v>
      </c>
      <c r="G407" s="37">
        <v>0</v>
      </c>
    </row>
    <row r="408" spans="3:16" ht="21">
      <c r="C408" s="34" t="s">
        <v>214</v>
      </c>
      <c r="D408" s="37">
        <v>2.2792022792022793E-2</v>
      </c>
      <c r="E408" s="37">
        <v>0</v>
      </c>
      <c r="F408" s="37">
        <v>0</v>
      </c>
      <c r="G408" s="37">
        <v>0</v>
      </c>
    </row>
    <row r="409" spans="3:16" ht="21">
      <c r="C409" s="34" t="s">
        <v>215</v>
      </c>
      <c r="D409" s="37">
        <v>1.4245014245014245E-2</v>
      </c>
      <c r="E409" s="37">
        <v>0</v>
      </c>
      <c r="F409" s="37">
        <v>0</v>
      </c>
      <c r="G409" s="37">
        <v>0</v>
      </c>
    </row>
    <row r="410" spans="3:16" ht="21">
      <c r="C410" s="34" t="s">
        <v>216</v>
      </c>
      <c r="D410" s="37">
        <v>2.8490028490028491E-3</v>
      </c>
      <c r="E410" s="37">
        <v>0</v>
      </c>
      <c r="F410" s="37">
        <v>0</v>
      </c>
      <c r="G410" s="37">
        <v>0</v>
      </c>
    </row>
    <row r="411" spans="3:16" ht="21">
      <c r="C411" s="34" t="s">
        <v>88</v>
      </c>
      <c r="D411" s="37">
        <v>3.7037037037037035E-2</v>
      </c>
      <c r="E411" s="37">
        <v>0.10714285714285714</v>
      </c>
      <c r="F411" s="37">
        <v>0.22222222222222221</v>
      </c>
      <c r="G411" s="37">
        <v>0</v>
      </c>
    </row>
    <row r="412" spans="3:16" ht="21">
      <c r="C412" s="34" t="s">
        <v>89</v>
      </c>
      <c r="D412" s="37">
        <v>0.31623931623931623</v>
      </c>
      <c r="E412" s="37">
        <v>0.42857142857142855</v>
      </c>
      <c r="F412" s="37">
        <v>0.1111111111111111</v>
      </c>
      <c r="G412" s="37">
        <v>0</v>
      </c>
    </row>
    <row r="413" spans="3:16" ht="21">
      <c r="C413" s="62"/>
      <c r="D413" s="61"/>
      <c r="E413" s="61"/>
      <c r="F413" s="61"/>
      <c r="G413" s="61"/>
    </row>
    <row r="414" spans="3:16" ht="21">
      <c r="C414" s="62"/>
      <c r="D414" s="61"/>
      <c r="E414" s="61"/>
      <c r="F414" s="61"/>
      <c r="G414" s="61"/>
    </row>
    <row r="415" spans="3:16" ht="21">
      <c r="C415" s="62"/>
      <c r="D415" s="61"/>
      <c r="E415" s="61"/>
      <c r="F415" s="61"/>
      <c r="G415" s="61"/>
    </row>
    <row r="416" spans="3:16" ht="21">
      <c r="C416" s="62"/>
      <c r="D416" s="61"/>
      <c r="E416" s="61"/>
      <c r="F416" s="61"/>
      <c r="G416" s="61"/>
    </row>
    <row r="417" spans="3:16" ht="21">
      <c r="C417" s="62"/>
      <c r="D417" s="61"/>
      <c r="E417" s="61"/>
      <c r="F417" s="61"/>
      <c r="G417" s="61"/>
    </row>
    <row r="418" spans="3:16" ht="21">
      <c r="C418" s="62"/>
      <c r="D418" s="61"/>
      <c r="E418" s="61"/>
      <c r="F418" s="61"/>
      <c r="G418" s="61"/>
    </row>
    <row r="419" spans="3:16" ht="21">
      <c r="C419" s="62"/>
      <c r="D419" s="61"/>
      <c r="E419" s="61"/>
      <c r="F419" s="61"/>
      <c r="G419" s="61"/>
    </row>
    <row r="420" spans="3:16" ht="21">
      <c r="C420" s="62"/>
      <c r="D420" s="61"/>
      <c r="E420" s="61"/>
      <c r="F420" s="61"/>
      <c r="G420" s="61"/>
    </row>
    <row r="421" spans="3:16" ht="21">
      <c r="C421" s="62"/>
      <c r="D421" s="61"/>
      <c r="E421" s="61"/>
      <c r="F421" s="61"/>
      <c r="G421" s="61"/>
    </row>
    <row r="422" spans="3:16" ht="21">
      <c r="C422" s="62"/>
      <c r="D422" s="61"/>
      <c r="E422" s="61"/>
      <c r="F422" s="61"/>
      <c r="G422" s="61"/>
    </row>
    <row r="423" spans="3:16" ht="21">
      <c r="C423" s="62"/>
      <c r="D423" s="61"/>
      <c r="E423" s="61"/>
      <c r="F423" s="61"/>
      <c r="G423" s="61"/>
    </row>
    <row r="424" spans="3:16" ht="21">
      <c r="C424" s="62"/>
      <c r="D424" s="61"/>
      <c r="E424" s="61"/>
      <c r="F424" s="61"/>
      <c r="G424" s="61"/>
    </row>
    <row r="425" spans="3:16" ht="21">
      <c r="C425" s="62"/>
      <c r="D425" s="61"/>
      <c r="E425" s="61"/>
      <c r="F425" s="61"/>
      <c r="G425" s="61"/>
    </row>
    <row r="426" spans="3:16" ht="21">
      <c r="C426" s="62"/>
      <c r="D426" s="61"/>
      <c r="E426" s="61"/>
      <c r="F426" s="61"/>
      <c r="G426" s="61"/>
    </row>
    <row r="427" spans="3:16" ht="25.5" customHeight="1"/>
    <row r="428" spans="3:16" ht="25.5" customHeight="1"/>
    <row r="429" spans="3:16" ht="25.5" customHeight="1"/>
    <row r="430" spans="3:16" ht="25.5" customHeight="1"/>
    <row r="431" spans="3:16" ht="23.25">
      <c r="C431" s="136" t="s">
        <v>90</v>
      </c>
      <c r="D431" s="136"/>
      <c r="E431" s="136"/>
      <c r="F431" s="136"/>
      <c r="G431" s="136"/>
      <c r="H431" s="136"/>
      <c r="I431" s="136"/>
      <c r="J431" s="136"/>
      <c r="K431" s="136"/>
      <c r="L431" s="136"/>
      <c r="M431" s="136"/>
      <c r="N431" s="136"/>
      <c r="O431" s="136"/>
      <c r="P431" s="136"/>
    </row>
    <row r="433" spans="3:16" ht="23.25">
      <c r="C433" s="141" t="s">
        <v>217</v>
      </c>
      <c r="D433" s="141"/>
      <c r="E433" s="141"/>
      <c r="F433" s="141"/>
      <c r="G433" s="141"/>
      <c r="H433" s="141"/>
      <c r="I433" s="141"/>
      <c r="J433" s="141"/>
      <c r="K433" s="141"/>
      <c r="L433" s="141"/>
      <c r="M433" s="141"/>
      <c r="N433" s="141"/>
      <c r="O433" s="141"/>
      <c r="P433" s="141"/>
    </row>
    <row r="434" spans="3:16" ht="57" customHeight="1"/>
    <row r="435" spans="3:16" ht="30" customHeight="1">
      <c r="C435" s="49" t="s">
        <v>54</v>
      </c>
      <c r="D435" s="33" t="s">
        <v>60</v>
      </c>
      <c r="E435" s="33" t="s">
        <v>61</v>
      </c>
      <c r="F435" s="33" t="s">
        <v>62</v>
      </c>
    </row>
    <row r="436" spans="3:16" ht="21">
      <c r="C436" s="40" t="s">
        <v>18</v>
      </c>
      <c r="D436" s="35">
        <v>15</v>
      </c>
      <c r="E436" s="35">
        <v>5</v>
      </c>
      <c r="F436" s="35">
        <v>6</v>
      </c>
      <c r="G436" s="54"/>
    </row>
    <row r="437" spans="3:16" ht="21">
      <c r="C437" s="40" t="s">
        <v>17</v>
      </c>
      <c r="D437" s="35">
        <v>11</v>
      </c>
      <c r="E437" s="35">
        <v>3</v>
      </c>
      <c r="F437" s="35">
        <v>1</v>
      </c>
    </row>
    <row r="438" spans="3:16" ht="17.25" customHeight="1"/>
    <row r="439" spans="3:16" ht="23.25">
      <c r="C439" s="49" t="s">
        <v>55</v>
      </c>
      <c r="D439" s="33" t="s">
        <v>60</v>
      </c>
      <c r="E439" s="33" t="s">
        <v>61</v>
      </c>
      <c r="F439" s="33" t="s">
        <v>62</v>
      </c>
    </row>
    <row r="440" spans="3:16" ht="21">
      <c r="C440" s="40" t="s">
        <v>18</v>
      </c>
      <c r="D440" s="37">
        <v>0.57692307692307687</v>
      </c>
      <c r="E440" s="37">
        <v>0.625</v>
      </c>
      <c r="F440" s="37">
        <v>0.8571428571428571</v>
      </c>
    </row>
    <row r="441" spans="3:16" ht="21">
      <c r="C441" s="40" t="s">
        <v>17</v>
      </c>
      <c r="D441" s="37">
        <v>0.42307692307692307</v>
      </c>
      <c r="E441" s="37">
        <v>0.375</v>
      </c>
      <c r="F441" s="37">
        <v>0.14285714285714285</v>
      </c>
    </row>
    <row r="442" spans="3:16" ht="88.5" customHeight="1"/>
    <row r="443" spans="3:16" ht="23.25">
      <c r="C443" s="136" t="s">
        <v>91</v>
      </c>
      <c r="D443" s="136"/>
      <c r="E443" s="136"/>
      <c r="F443" s="136"/>
      <c r="G443" s="136"/>
      <c r="H443" s="136"/>
      <c r="I443" s="136"/>
      <c r="J443" s="136"/>
      <c r="K443" s="136"/>
      <c r="L443" s="136"/>
      <c r="M443" s="136"/>
      <c r="N443" s="136"/>
      <c r="O443" s="136"/>
      <c r="P443" s="136"/>
    </row>
    <row r="445" spans="3:16" ht="23.25">
      <c r="C445" s="141" t="s">
        <v>92</v>
      </c>
      <c r="D445" s="141"/>
      <c r="E445" s="141"/>
      <c r="F445" s="141"/>
      <c r="G445" s="141"/>
      <c r="H445" s="141"/>
      <c r="I445" s="141"/>
      <c r="J445" s="141"/>
      <c r="K445" s="141"/>
      <c r="L445" s="141"/>
      <c r="M445" s="141"/>
      <c r="N445" s="141"/>
      <c r="O445" s="141"/>
      <c r="P445" s="141"/>
    </row>
    <row r="446" spans="3:16" ht="21.75" customHeight="1"/>
    <row r="447" spans="3:16" ht="21.75" customHeight="1">
      <c r="C447" s="33" t="s">
        <v>54</v>
      </c>
      <c r="D447" s="33" t="s">
        <v>60</v>
      </c>
      <c r="E447" s="33" t="s">
        <v>61</v>
      </c>
      <c r="F447" s="33" t="s">
        <v>62</v>
      </c>
      <c r="G447" s="33" t="s">
        <v>56</v>
      </c>
    </row>
    <row r="448" spans="3:16" ht="21.75" customHeight="1">
      <c r="C448" s="34" t="s">
        <v>218</v>
      </c>
      <c r="D448" s="35">
        <v>5</v>
      </c>
      <c r="E448" s="35">
        <v>0</v>
      </c>
      <c r="F448" s="35">
        <v>0</v>
      </c>
      <c r="G448" s="35">
        <v>5</v>
      </c>
    </row>
    <row r="449" spans="3:7" ht="21.75" customHeight="1">
      <c r="C449" s="34" t="s">
        <v>93</v>
      </c>
      <c r="D449" s="35">
        <v>3</v>
      </c>
      <c r="E449" s="35">
        <v>0</v>
      </c>
      <c r="F449" s="35">
        <v>0</v>
      </c>
      <c r="G449" s="35">
        <v>3</v>
      </c>
    </row>
    <row r="450" spans="3:7" ht="21.75" customHeight="1">
      <c r="C450" s="34" t="s">
        <v>219</v>
      </c>
      <c r="D450" s="35">
        <v>0</v>
      </c>
      <c r="E450" s="35">
        <v>0</v>
      </c>
      <c r="F450" s="35">
        <v>0</v>
      </c>
      <c r="G450" s="35">
        <v>0</v>
      </c>
    </row>
    <row r="451" spans="3:7" ht="21.75" customHeight="1">
      <c r="C451" s="34" t="s">
        <v>94</v>
      </c>
      <c r="D451" s="35">
        <v>1</v>
      </c>
      <c r="E451" s="35">
        <v>0</v>
      </c>
      <c r="F451" s="35">
        <v>0</v>
      </c>
      <c r="G451" s="35">
        <v>1</v>
      </c>
    </row>
    <row r="452" spans="3:7" ht="21.75" customHeight="1">
      <c r="C452" s="34" t="s">
        <v>95</v>
      </c>
      <c r="D452" s="35">
        <v>13</v>
      </c>
      <c r="E452" s="35">
        <v>5</v>
      </c>
      <c r="F452" s="35">
        <v>0</v>
      </c>
      <c r="G452" s="35">
        <v>18</v>
      </c>
    </row>
    <row r="453" spans="3:7" ht="38.25" customHeight="1">
      <c r="C453" s="34" t="s">
        <v>220</v>
      </c>
      <c r="D453" s="35">
        <v>0</v>
      </c>
      <c r="E453" s="35">
        <v>0</v>
      </c>
      <c r="F453" s="35">
        <v>0</v>
      </c>
      <c r="G453" s="35">
        <v>0</v>
      </c>
    </row>
    <row r="454" spans="3:7" ht="21">
      <c r="C454" s="34" t="s">
        <v>172</v>
      </c>
      <c r="D454" s="35">
        <v>0</v>
      </c>
      <c r="E454" s="35">
        <v>0</v>
      </c>
      <c r="F454" s="35">
        <v>0</v>
      </c>
      <c r="G454" s="35">
        <v>0</v>
      </c>
    </row>
    <row r="455" spans="3:7" ht="21">
      <c r="C455" s="62"/>
      <c r="D455" s="63"/>
      <c r="E455" s="63"/>
      <c r="F455" s="63"/>
      <c r="G455" s="63"/>
    </row>
    <row r="456" spans="3:7" ht="21">
      <c r="C456" s="62"/>
      <c r="D456" s="63"/>
      <c r="E456" s="63"/>
      <c r="F456" s="63"/>
      <c r="G456" s="63"/>
    </row>
    <row r="457" spans="3:7" ht="21">
      <c r="C457" s="62"/>
      <c r="D457" s="63"/>
      <c r="E457" s="63"/>
      <c r="F457" s="63"/>
      <c r="G457" s="63"/>
    </row>
    <row r="458" spans="3:7" ht="21">
      <c r="C458" s="62"/>
      <c r="D458" s="63"/>
      <c r="E458" s="63"/>
      <c r="F458" s="63"/>
      <c r="G458" s="63"/>
    </row>
    <row r="459" spans="3:7" ht="21.75" customHeight="1"/>
    <row r="460" spans="3:7" ht="23.25">
      <c r="C460" s="33" t="s">
        <v>55</v>
      </c>
      <c r="D460" s="33" t="s">
        <v>60</v>
      </c>
      <c r="E460" s="33" t="s">
        <v>61</v>
      </c>
      <c r="F460" s="33" t="s">
        <v>62</v>
      </c>
      <c r="G460" s="33" t="s">
        <v>56</v>
      </c>
    </row>
    <row r="461" spans="3:7" ht="21">
      <c r="C461" s="34" t="s">
        <v>95</v>
      </c>
      <c r="D461" s="37">
        <v>0.4642857142857143</v>
      </c>
      <c r="E461" s="37">
        <v>0.55555555555555558</v>
      </c>
      <c r="F461" s="37">
        <v>0</v>
      </c>
      <c r="G461" s="37">
        <v>0.40909090909090912</v>
      </c>
    </row>
    <row r="462" spans="3:7" ht="21">
      <c r="C462" s="34" t="s">
        <v>218</v>
      </c>
      <c r="D462" s="37">
        <v>0.17857142857142858</v>
      </c>
      <c r="E462" s="37">
        <v>0</v>
      </c>
      <c r="F462" s="37">
        <v>0</v>
      </c>
      <c r="G462" s="37">
        <v>0.11363636363636363</v>
      </c>
    </row>
    <row r="463" spans="3:7" ht="21">
      <c r="C463" s="34" t="s">
        <v>93</v>
      </c>
      <c r="D463" s="37">
        <v>0.10714285714285714</v>
      </c>
      <c r="E463" s="37">
        <v>0</v>
      </c>
      <c r="F463" s="37">
        <v>0</v>
      </c>
      <c r="G463" s="37">
        <v>6.8181818181818177E-2</v>
      </c>
    </row>
    <row r="464" spans="3:7" ht="21">
      <c r="C464" s="34" t="s">
        <v>94</v>
      </c>
      <c r="D464" s="37">
        <v>3.5714285714285712E-2</v>
      </c>
      <c r="E464" s="37">
        <v>0</v>
      </c>
      <c r="F464" s="37">
        <v>0</v>
      </c>
      <c r="G464" s="37">
        <v>2.2727272727272728E-2</v>
      </c>
    </row>
    <row r="465" spans="3:16" ht="21">
      <c r="C465" s="34" t="s">
        <v>219</v>
      </c>
      <c r="D465" s="37">
        <v>0</v>
      </c>
      <c r="E465" s="37">
        <v>0</v>
      </c>
      <c r="F465" s="37">
        <v>0</v>
      </c>
      <c r="G465" s="37">
        <v>0</v>
      </c>
    </row>
    <row r="466" spans="3:16" ht="42">
      <c r="C466" s="34" t="s">
        <v>220</v>
      </c>
      <c r="D466" s="37">
        <v>0</v>
      </c>
      <c r="E466" s="37">
        <v>0</v>
      </c>
      <c r="F466" s="37">
        <v>0</v>
      </c>
      <c r="G466" s="37">
        <v>0</v>
      </c>
    </row>
    <row r="467" spans="3:16" ht="37.5" customHeight="1"/>
    <row r="472" spans="3:16" ht="23.25">
      <c r="C472" s="141" t="s">
        <v>221</v>
      </c>
      <c r="D472" s="141"/>
      <c r="E472" s="141"/>
      <c r="F472" s="141"/>
      <c r="G472" s="141"/>
      <c r="H472" s="141"/>
      <c r="I472" s="141"/>
      <c r="J472" s="141"/>
      <c r="K472" s="141"/>
      <c r="L472" s="141"/>
      <c r="M472" s="141"/>
      <c r="N472" s="141"/>
      <c r="O472" s="141"/>
      <c r="P472" s="141"/>
    </row>
    <row r="474" spans="3:16" ht="23.25">
      <c r="C474" s="33" t="s">
        <v>54</v>
      </c>
      <c r="D474" s="49" t="s">
        <v>59</v>
      </c>
      <c r="E474" s="33" t="s">
        <v>60</v>
      </c>
      <c r="F474" s="33" t="s">
        <v>61</v>
      </c>
      <c r="G474" s="33" t="s">
        <v>62</v>
      </c>
      <c r="H474" s="33" t="s">
        <v>56</v>
      </c>
    </row>
    <row r="475" spans="3:16" ht="42">
      <c r="C475" s="34" t="s">
        <v>222</v>
      </c>
      <c r="D475" s="35">
        <v>0</v>
      </c>
      <c r="E475" s="35">
        <v>0</v>
      </c>
      <c r="F475" s="35">
        <v>0</v>
      </c>
      <c r="G475" s="35">
        <v>0</v>
      </c>
      <c r="H475" s="35">
        <v>0</v>
      </c>
    </row>
    <row r="476" spans="3:16" ht="21">
      <c r="C476" s="34" t="s">
        <v>223</v>
      </c>
      <c r="D476" s="35">
        <v>8</v>
      </c>
      <c r="E476" s="35">
        <v>0</v>
      </c>
      <c r="F476" s="35">
        <v>0</v>
      </c>
      <c r="G476" s="35">
        <v>0</v>
      </c>
      <c r="H476" s="35">
        <v>8</v>
      </c>
    </row>
    <row r="477" spans="3:16" ht="42">
      <c r="C477" s="34" t="s">
        <v>224</v>
      </c>
      <c r="D477" s="35">
        <v>1</v>
      </c>
      <c r="E477" s="35">
        <v>0</v>
      </c>
      <c r="F477" s="35">
        <v>0</v>
      </c>
      <c r="G477" s="35">
        <v>0</v>
      </c>
      <c r="H477" s="35">
        <v>1</v>
      </c>
    </row>
    <row r="478" spans="3:16" ht="21">
      <c r="C478" s="34" t="s">
        <v>17</v>
      </c>
      <c r="D478" s="35">
        <v>108</v>
      </c>
      <c r="E478" s="35">
        <v>4</v>
      </c>
      <c r="F478" s="35">
        <v>0</v>
      </c>
      <c r="G478" s="35">
        <v>1</v>
      </c>
      <c r="H478" s="35">
        <v>113</v>
      </c>
    </row>
    <row r="479" spans="3:16" ht="21">
      <c r="C479" s="34" t="s">
        <v>172</v>
      </c>
      <c r="D479" s="35">
        <v>174</v>
      </c>
      <c r="E479" s="35">
        <v>21</v>
      </c>
      <c r="F479" s="35">
        <v>8</v>
      </c>
      <c r="G479" s="35">
        <v>6</v>
      </c>
      <c r="H479" s="35">
        <v>209</v>
      </c>
    </row>
    <row r="481" spans="3:16" ht="23.25">
      <c r="C481" s="33" t="s">
        <v>55</v>
      </c>
      <c r="D481" s="49" t="s">
        <v>59</v>
      </c>
      <c r="E481" s="33" t="s">
        <v>60</v>
      </c>
      <c r="F481" s="33" t="s">
        <v>61</v>
      </c>
      <c r="G481" s="33" t="s">
        <v>62</v>
      </c>
      <c r="H481" s="33" t="s">
        <v>56</v>
      </c>
    </row>
    <row r="482" spans="3:16" ht="42">
      <c r="C482" s="34" t="s">
        <v>222</v>
      </c>
      <c r="D482" s="78">
        <v>0</v>
      </c>
      <c r="E482" s="78">
        <v>0</v>
      </c>
      <c r="F482" s="78">
        <v>0</v>
      </c>
      <c r="G482" s="78">
        <v>0</v>
      </c>
      <c r="H482" s="78">
        <v>0</v>
      </c>
    </row>
    <row r="483" spans="3:16" ht="21">
      <c r="C483" s="34" t="s">
        <v>223</v>
      </c>
      <c r="D483" s="78">
        <v>2.5889967637540454E-2</v>
      </c>
      <c r="E483" s="78">
        <v>0</v>
      </c>
      <c r="F483" s="78">
        <v>0</v>
      </c>
      <c r="G483" s="78">
        <v>0</v>
      </c>
      <c r="H483" s="78">
        <v>2.2922636103151862E-2</v>
      </c>
    </row>
    <row r="484" spans="3:16" ht="42">
      <c r="C484" s="34" t="s">
        <v>224</v>
      </c>
      <c r="D484" s="78">
        <v>3.2362459546925568E-3</v>
      </c>
      <c r="E484" s="78">
        <v>0</v>
      </c>
      <c r="F484" s="78">
        <v>0</v>
      </c>
      <c r="G484" s="78">
        <v>0</v>
      </c>
      <c r="H484" s="78">
        <v>2.8653295128939827E-3</v>
      </c>
    </row>
    <row r="485" spans="3:16" ht="21">
      <c r="C485" s="34" t="s">
        <v>17</v>
      </c>
      <c r="D485" s="78">
        <v>0.34951456310679613</v>
      </c>
      <c r="E485" s="78">
        <v>0.16</v>
      </c>
      <c r="F485" s="78">
        <v>0</v>
      </c>
      <c r="G485" s="78">
        <v>0.14285714285714285</v>
      </c>
      <c r="H485" s="78">
        <v>0.32378223495702008</v>
      </c>
    </row>
    <row r="486" spans="3:16" ht="44.25" customHeight="1">
      <c r="C486" s="34" t="s">
        <v>172</v>
      </c>
      <c r="D486" s="78">
        <v>0.56310679611650483</v>
      </c>
      <c r="E486" s="78">
        <v>0.84</v>
      </c>
      <c r="F486" s="78">
        <v>1</v>
      </c>
      <c r="G486" s="78">
        <v>0.8571428571428571</v>
      </c>
      <c r="H486" s="78">
        <v>0.59885386819484243</v>
      </c>
    </row>
    <row r="487" spans="3:16" ht="44.25" customHeight="1"/>
    <row r="488" spans="3:16" ht="23.25">
      <c r="C488" s="141" t="s">
        <v>225</v>
      </c>
      <c r="D488" s="141"/>
      <c r="E488" s="141"/>
      <c r="F488" s="141"/>
      <c r="G488" s="141"/>
      <c r="H488" s="141"/>
      <c r="I488" s="141"/>
      <c r="J488" s="141"/>
      <c r="K488" s="141"/>
      <c r="L488" s="141"/>
      <c r="M488" s="141"/>
      <c r="N488" s="141"/>
      <c r="O488" s="141"/>
      <c r="P488" s="141"/>
    </row>
    <row r="490" spans="3:16" ht="23.25">
      <c r="C490" s="33" t="s">
        <v>54</v>
      </c>
      <c r="D490" s="49" t="s">
        <v>59</v>
      </c>
      <c r="E490" s="33" t="s">
        <v>60</v>
      </c>
      <c r="F490" s="33" t="s">
        <v>61</v>
      </c>
      <c r="G490" s="33" t="s">
        <v>62</v>
      </c>
      <c r="H490" s="33" t="s">
        <v>56</v>
      </c>
    </row>
    <row r="491" spans="3:16" ht="42">
      <c r="C491" s="34" t="s">
        <v>226</v>
      </c>
      <c r="D491" s="35">
        <v>12</v>
      </c>
      <c r="E491" s="35">
        <v>0</v>
      </c>
      <c r="F491" s="35">
        <v>0</v>
      </c>
      <c r="G491" s="35">
        <v>0</v>
      </c>
      <c r="H491" s="35">
        <v>12</v>
      </c>
    </row>
    <row r="492" spans="3:16" ht="42">
      <c r="C492" s="34" t="s">
        <v>227</v>
      </c>
      <c r="D492" s="35">
        <v>78</v>
      </c>
      <c r="E492" s="35">
        <v>6</v>
      </c>
      <c r="F492" s="35">
        <v>1</v>
      </c>
      <c r="G492" s="35">
        <v>0</v>
      </c>
      <c r="H492" s="35">
        <v>85</v>
      </c>
    </row>
    <row r="493" spans="3:16" ht="21">
      <c r="C493" s="34" t="s">
        <v>228</v>
      </c>
      <c r="D493" s="35">
        <v>46</v>
      </c>
      <c r="E493" s="35">
        <v>5</v>
      </c>
      <c r="F493" s="35">
        <v>3</v>
      </c>
      <c r="G493" s="35">
        <v>0</v>
      </c>
      <c r="H493" s="35">
        <v>54</v>
      </c>
    </row>
    <row r="494" spans="3:16" ht="21">
      <c r="C494" s="34" t="s">
        <v>229</v>
      </c>
      <c r="D494" s="35">
        <v>1</v>
      </c>
      <c r="E494" s="35">
        <v>0</v>
      </c>
      <c r="F494" s="35">
        <v>0</v>
      </c>
      <c r="G494" s="35">
        <v>0</v>
      </c>
      <c r="H494" s="35">
        <v>1</v>
      </c>
    </row>
    <row r="495" spans="3:16" ht="42">
      <c r="C495" s="34" t="s">
        <v>230</v>
      </c>
      <c r="D495" s="35">
        <v>35</v>
      </c>
      <c r="E495" s="35">
        <v>2</v>
      </c>
      <c r="F495" s="35">
        <v>1</v>
      </c>
      <c r="G495" s="35">
        <v>1</v>
      </c>
      <c r="H495" s="35">
        <v>39</v>
      </c>
    </row>
    <row r="496" spans="3:16" ht="21">
      <c r="C496" s="34" t="s">
        <v>172</v>
      </c>
      <c r="D496" s="35">
        <v>160</v>
      </c>
      <c r="E496" s="35">
        <v>13</v>
      </c>
      <c r="F496" s="35">
        <v>2</v>
      </c>
      <c r="G496" s="35">
        <v>1</v>
      </c>
      <c r="H496" s="35">
        <v>176</v>
      </c>
    </row>
    <row r="498" spans="3:16" ht="23.25">
      <c r="C498" s="33" t="s">
        <v>55</v>
      </c>
      <c r="D498" s="33" t="s">
        <v>59</v>
      </c>
      <c r="E498" s="33" t="s">
        <v>60</v>
      </c>
      <c r="F498" s="33" t="s">
        <v>61</v>
      </c>
      <c r="G498" s="33" t="s">
        <v>62</v>
      </c>
      <c r="H498" s="33" t="s">
        <v>56</v>
      </c>
    </row>
    <row r="499" spans="3:16" ht="42">
      <c r="C499" s="34" t="s">
        <v>226</v>
      </c>
      <c r="D499" s="78">
        <v>3.4188034188034191E-2</v>
      </c>
      <c r="E499" s="78">
        <v>0</v>
      </c>
      <c r="F499" s="78">
        <v>0</v>
      </c>
      <c r="G499" s="78">
        <v>0</v>
      </c>
      <c r="H499" s="78">
        <v>3.0379746835443037E-2</v>
      </c>
    </row>
    <row r="500" spans="3:16" ht="42">
      <c r="C500" s="34" t="s">
        <v>227</v>
      </c>
      <c r="D500" s="78">
        <v>0.22222222222222221</v>
      </c>
      <c r="E500" s="78">
        <v>0.21428571428571427</v>
      </c>
      <c r="F500" s="78">
        <v>0.1111111111111111</v>
      </c>
      <c r="G500" s="78">
        <v>0</v>
      </c>
      <c r="H500" s="78">
        <v>0.21518987341772153</v>
      </c>
    </row>
    <row r="501" spans="3:16" ht="21">
      <c r="C501" s="34" t="s">
        <v>228</v>
      </c>
      <c r="D501" s="78">
        <v>0.13105413105413105</v>
      </c>
      <c r="E501" s="78">
        <v>0.17857142857142858</v>
      </c>
      <c r="F501" s="78">
        <v>0.33333333333333331</v>
      </c>
      <c r="G501" s="78">
        <v>0</v>
      </c>
      <c r="H501" s="78">
        <v>0.13670886075949368</v>
      </c>
    </row>
    <row r="502" spans="3:16" ht="21">
      <c r="C502" s="34" t="s">
        <v>229</v>
      </c>
      <c r="D502" s="78">
        <v>2.8490028490028491E-3</v>
      </c>
      <c r="E502" s="78">
        <v>0</v>
      </c>
      <c r="F502" s="78">
        <v>0</v>
      </c>
      <c r="G502" s="78">
        <v>0</v>
      </c>
      <c r="H502" s="78">
        <v>2.5316455696202532E-3</v>
      </c>
    </row>
    <row r="503" spans="3:16" ht="42">
      <c r="C503" s="34" t="s">
        <v>230</v>
      </c>
      <c r="D503" s="78">
        <v>9.9715099715099717E-2</v>
      </c>
      <c r="E503" s="78">
        <v>7.1428571428571425E-2</v>
      </c>
      <c r="F503" s="78">
        <v>0.1111111111111111</v>
      </c>
      <c r="G503" s="78">
        <v>0.14285714285714285</v>
      </c>
      <c r="H503" s="78">
        <v>9.8734177215189872E-2</v>
      </c>
    </row>
    <row r="504" spans="3:16" ht="21">
      <c r="C504" s="34" t="s">
        <v>172</v>
      </c>
      <c r="D504" s="78">
        <v>0.45584045584045585</v>
      </c>
      <c r="E504" s="78">
        <v>0.4642857142857143</v>
      </c>
      <c r="F504" s="78">
        <v>0.22222222222222221</v>
      </c>
      <c r="G504" s="78">
        <v>0.14285714285714285</v>
      </c>
      <c r="H504" s="78">
        <v>0.44556962025316454</v>
      </c>
    </row>
    <row r="507" spans="3:16" ht="23.25">
      <c r="C507" s="141" t="s">
        <v>231</v>
      </c>
      <c r="D507" s="141"/>
      <c r="E507" s="141"/>
      <c r="F507" s="141"/>
      <c r="G507" s="141"/>
      <c r="H507" s="141"/>
      <c r="I507" s="141"/>
      <c r="J507" s="141"/>
      <c r="K507" s="141"/>
      <c r="L507" s="141"/>
      <c r="M507" s="141"/>
      <c r="N507" s="141"/>
      <c r="O507" s="141"/>
      <c r="P507" s="141"/>
    </row>
    <row r="508" spans="3:16" ht="43.5" customHeight="1"/>
    <row r="509" spans="3:16" ht="30" customHeight="1">
      <c r="C509" s="33" t="s">
        <v>54</v>
      </c>
      <c r="D509" s="33" t="s">
        <v>60</v>
      </c>
      <c r="E509" s="33" t="s">
        <v>61</v>
      </c>
      <c r="F509" s="33" t="s">
        <v>62</v>
      </c>
      <c r="G509" s="33" t="s">
        <v>56</v>
      </c>
    </row>
    <row r="510" spans="3:16" ht="21">
      <c r="C510" s="40" t="s">
        <v>18</v>
      </c>
      <c r="D510" s="35">
        <v>8</v>
      </c>
      <c r="E510" s="35">
        <v>5</v>
      </c>
      <c r="F510" s="35">
        <v>5</v>
      </c>
      <c r="G510" s="35">
        <v>18</v>
      </c>
    </row>
    <row r="511" spans="3:16" ht="21">
      <c r="C511" s="40" t="s">
        <v>17</v>
      </c>
      <c r="D511" s="35">
        <v>2</v>
      </c>
      <c r="E511" s="35">
        <v>0</v>
      </c>
      <c r="F511" s="35">
        <v>0</v>
      </c>
      <c r="G511" s="35">
        <v>2</v>
      </c>
    </row>
    <row r="512" spans="3:16" ht="21">
      <c r="C512" s="40" t="s">
        <v>172</v>
      </c>
      <c r="D512" s="35">
        <v>18</v>
      </c>
      <c r="E512" s="35">
        <v>2</v>
      </c>
      <c r="F512" s="35">
        <v>2</v>
      </c>
      <c r="G512" s="35">
        <v>22</v>
      </c>
    </row>
    <row r="513" spans="3:16" ht="15" customHeight="1"/>
    <row r="514" spans="3:16" ht="23.25">
      <c r="C514" s="33" t="s">
        <v>55</v>
      </c>
      <c r="D514" s="33" t="s">
        <v>60</v>
      </c>
      <c r="E514" s="33" t="s">
        <v>61</v>
      </c>
      <c r="F514" s="33" t="s">
        <v>62</v>
      </c>
      <c r="G514" s="33" t="s">
        <v>56</v>
      </c>
    </row>
    <row r="515" spans="3:16" ht="21">
      <c r="C515" s="40" t="s">
        <v>18</v>
      </c>
      <c r="D515" s="37">
        <v>0.2857142857142857</v>
      </c>
      <c r="E515" s="37">
        <v>0.7142857142857143</v>
      </c>
      <c r="F515" s="37">
        <v>0.7142857142857143</v>
      </c>
      <c r="G515" s="37">
        <v>0.42857142857142855</v>
      </c>
    </row>
    <row r="516" spans="3:16" ht="21">
      <c r="C516" s="40" t="s">
        <v>17</v>
      </c>
      <c r="D516" s="37">
        <v>7.1428571428571425E-2</v>
      </c>
      <c r="E516" s="37">
        <v>0</v>
      </c>
      <c r="F516" s="37">
        <v>0</v>
      </c>
      <c r="G516" s="37">
        <v>4.7619047619047616E-2</v>
      </c>
    </row>
    <row r="517" spans="3:16" ht="21">
      <c r="C517" s="40" t="s">
        <v>172</v>
      </c>
      <c r="D517" s="37">
        <v>0.6428571428571429</v>
      </c>
      <c r="E517" s="37">
        <v>0.2857142857142857</v>
      </c>
      <c r="F517" s="37">
        <v>0.2857142857142857</v>
      </c>
      <c r="G517" s="37">
        <v>0.52380952380952384</v>
      </c>
    </row>
    <row r="519" spans="3:16" ht="32.25" hidden="1" customHeight="1">
      <c r="C519" s="141" t="s">
        <v>96</v>
      </c>
      <c r="D519" s="141"/>
      <c r="E519" s="141"/>
      <c r="F519" s="141"/>
      <c r="G519" s="141"/>
      <c r="H519" s="141"/>
      <c r="I519" s="141"/>
      <c r="J519" s="141"/>
      <c r="K519" s="141"/>
      <c r="L519" s="141"/>
      <c r="M519" s="141"/>
      <c r="N519" s="141"/>
      <c r="O519" s="141"/>
      <c r="P519" s="141"/>
    </row>
    <row r="520" spans="3:16" ht="38.25" customHeight="1"/>
    <row r="521" spans="3:16" ht="23.25">
      <c r="C521" s="33" t="s">
        <v>54</v>
      </c>
      <c r="D521" s="33" t="s">
        <v>60</v>
      </c>
      <c r="E521" s="33" t="s">
        <v>61</v>
      </c>
      <c r="F521" s="33" t="s">
        <v>62</v>
      </c>
    </row>
    <row r="522" spans="3:16" ht="21">
      <c r="C522" s="34" t="s">
        <v>232</v>
      </c>
      <c r="D522" s="35">
        <v>2</v>
      </c>
      <c r="E522" s="35">
        <v>4</v>
      </c>
      <c r="F522" s="35">
        <v>2</v>
      </c>
    </row>
    <row r="523" spans="3:16" ht="42">
      <c r="C523" s="34" t="s">
        <v>233</v>
      </c>
      <c r="D523" s="35">
        <v>4</v>
      </c>
      <c r="E523" s="35">
        <v>0</v>
      </c>
      <c r="F523" s="35">
        <v>2</v>
      </c>
    </row>
    <row r="524" spans="3:16" ht="42">
      <c r="C524" s="34" t="s">
        <v>234</v>
      </c>
      <c r="D524" s="35">
        <v>3</v>
      </c>
      <c r="E524" s="35">
        <v>1</v>
      </c>
      <c r="F524" s="35">
        <v>0</v>
      </c>
    </row>
    <row r="525" spans="3:16" ht="21">
      <c r="C525" s="34" t="s">
        <v>235</v>
      </c>
      <c r="D525" s="35">
        <v>2</v>
      </c>
      <c r="E525" s="35">
        <v>1</v>
      </c>
      <c r="F525" s="35">
        <v>0</v>
      </c>
    </row>
    <row r="526" spans="3:16" ht="21">
      <c r="C526" s="34" t="s">
        <v>172</v>
      </c>
      <c r="D526" s="35">
        <v>17</v>
      </c>
      <c r="E526" s="35">
        <v>3</v>
      </c>
      <c r="F526" s="35">
        <v>2</v>
      </c>
    </row>
    <row r="527" spans="3:16" ht="20.25" customHeight="1">
      <c r="F527" s="1" t="s">
        <v>236</v>
      </c>
    </row>
    <row r="528" spans="3:16" ht="23.25">
      <c r="C528" s="33" t="s">
        <v>55</v>
      </c>
      <c r="D528" s="33" t="s">
        <v>60</v>
      </c>
      <c r="E528" s="33" t="s">
        <v>61</v>
      </c>
      <c r="F528" s="33" t="s">
        <v>62</v>
      </c>
    </row>
    <row r="529" spans="3:16" ht="21">
      <c r="C529" s="34" t="s">
        <v>232</v>
      </c>
      <c r="D529" s="37">
        <v>7.1428571428571425E-2</v>
      </c>
      <c r="E529" s="37">
        <v>0.44444444444444442</v>
      </c>
      <c r="F529" s="37">
        <v>0.2857142857142857</v>
      </c>
    </row>
    <row r="530" spans="3:16" ht="42">
      <c r="C530" s="34" t="s">
        <v>233</v>
      </c>
      <c r="D530" s="37">
        <v>0.14285714285714285</v>
      </c>
      <c r="E530" s="37">
        <v>0</v>
      </c>
      <c r="F530" s="37">
        <v>0.2857142857142857</v>
      </c>
    </row>
    <row r="531" spans="3:16" ht="42">
      <c r="C531" s="34" t="s">
        <v>234</v>
      </c>
      <c r="D531" s="37">
        <v>0.10714285714285714</v>
      </c>
      <c r="E531" s="37">
        <v>0.1111111111111111</v>
      </c>
      <c r="F531" s="37">
        <v>0</v>
      </c>
    </row>
    <row r="532" spans="3:16" ht="21">
      <c r="C532" s="34" t="s">
        <v>235</v>
      </c>
      <c r="D532" s="37">
        <v>7.1428571428571425E-2</v>
      </c>
      <c r="E532" s="37">
        <v>0.1111111111111111</v>
      </c>
      <c r="F532" s="37">
        <v>0</v>
      </c>
    </row>
    <row r="533" spans="3:16" ht="21">
      <c r="C533" s="34" t="s">
        <v>172</v>
      </c>
      <c r="D533" s="37">
        <v>0.6071428571428571</v>
      </c>
      <c r="E533" s="37">
        <v>0.33333333333333331</v>
      </c>
      <c r="F533" s="37">
        <v>0.2857142857142857</v>
      </c>
    </row>
    <row r="534" spans="3:16" ht="45.75" customHeight="1"/>
    <row r="535" spans="3:16" ht="23.25">
      <c r="C535" s="141" t="s">
        <v>237</v>
      </c>
      <c r="D535" s="141"/>
      <c r="E535" s="141"/>
      <c r="F535" s="141"/>
      <c r="G535" s="141"/>
      <c r="H535" s="141"/>
      <c r="I535" s="141"/>
      <c r="J535" s="141"/>
      <c r="K535" s="141"/>
      <c r="L535" s="141"/>
      <c r="M535" s="141"/>
      <c r="N535" s="141"/>
      <c r="O535" s="141"/>
      <c r="P535" s="141"/>
    </row>
    <row r="536" spans="3:16" ht="46.5" customHeight="1"/>
    <row r="537" spans="3:16" ht="23.25">
      <c r="C537" s="33" t="s">
        <v>54</v>
      </c>
      <c r="D537" s="33" t="s">
        <v>60</v>
      </c>
      <c r="E537" s="33" t="s">
        <v>61</v>
      </c>
      <c r="F537" s="33" t="s">
        <v>62</v>
      </c>
    </row>
    <row r="538" spans="3:16" ht="21">
      <c r="C538" s="40" t="s">
        <v>18</v>
      </c>
      <c r="D538" s="35">
        <v>8</v>
      </c>
      <c r="E538" s="35">
        <v>5</v>
      </c>
      <c r="F538" s="35">
        <v>4</v>
      </c>
    </row>
    <row r="539" spans="3:16" ht="21">
      <c r="C539" s="40" t="s">
        <v>17</v>
      </c>
      <c r="D539" s="35">
        <v>3</v>
      </c>
      <c r="E539" s="35">
        <v>1</v>
      </c>
      <c r="F539" s="35">
        <v>1</v>
      </c>
    </row>
    <row r="540" spans="3:16" ht="21">
      <c r="C540" s="40" t="s">
        <v>172</v>
      </c>
      <c r="D540" s="35">
        <v>17</v>
      </c>
      <c r="E540" s="35">
        <v>3</v>
      </c>
      <c r="F540" s="35">
        <v>2</v>
      </c>
    </row>
    <row r="542" spans="3:16" ht="23.25">
      <c r="C542" s="33" t="s">
        <v>55</v>
      </c>
      <c r="D542" s="33" t="s">
        <v>60</v>
      </c>
      <c r="E542" s="33" t="s">
        <v>61</v>
      </c>
      <c r="F542" s="33" t="s">
        <v>62</v>
      </c>
    </row>
    <row r="543" spans="3:16" ht="21">
      <c r="C543" s="40" t="s">
        <v>18</v>
      </c>
      <c r="D543" s="37">
        <v>0.2857142857142857</v>
      </c>
      <c r="E543" s="37">
        <v>0.55555555555555558</v>
      </c>
      <c r="F543" s="37">
        <v>0.5714285714285714</v>
      </c>
    </row>
    <row r="544" spans="3:16" ht="21">
      <c r="C544" s="40" t="s">
        <v>17</v>
      </c>
      <c r="D544" s="37">
        <v>0.10714285714285714</v>
      </c>
      <c r="E544" s="37">
        <v>0.1111111111111111</v>
      </c>
      <c r="F544" s="37">
        <v>0.14285714285714285</v>
      </c>
    </row>
    <row r="545" spans="3:16" ht="21">
      <c r="C545" s="40" t="s">
        <v>172</v>
      </c>
      <c r="D545" s="37">
        <v>0.6071428571428571</v>
      </c>
      <c r="E545" s="37">
        <v>0.33333333333333331</v>
      </c>
      <c r="F545" s="37">
        <v>0.2857142857142857</v>
      </c>
    </row>
    <row r="546" spans="3:16" ht="56.25" customHeight="1"/>
    <row r="547" spans="3:16" ht="23.25">
      <c r="C547" s="141" t="s">
        <v>238</v>
      </c>
      <c r="D547" s="141"/>
      <c r="E547" s="141"/>
      <c r="F547" s="141"/>
      <c r="G547" s="141"/>
      <c r="H547" s="141"/>
      <c r="I547" s="141"/>
      <c r="J547" s="141"/>
      <c r="K547" s="141"/>
      <c r="L547" s="141"/>
      <c r="M547" s="141"/>
      <c r="N547" s="141"/>
      <c r="O547" s="141"/>
      <c r="P547" s="141"/>
    </row>
    <row r="549" spans="3:16" ht="23.25">
      <c r="C549" s="33" t="s">
        <v>54</v>
      </c>
      <c r="D549" s="33" t="s">
        <v>60</v>
      </c>
      <c r="E549" s="33" t="s">
        <v>61</v>
      </c>
      <c r="F549" s="33" t="s">
        <v>62</v>
      </c>
    </row>
    <row r="550" spans="3:16" ht="42">
      <c r="C550" s="40" t="s">
        <v>239</v>
      </c>
      <c r="D550" s="35">
        <v>1</v>
      </c>
      <c r="E550" s="35">
        <v>0</v>
      </c>
      <c r="F550" s="35">
        <v>0</v>
      </c>
    </row>
    <row r="551" spans="3:16" ht="42">
      <c r="C551" s="40" t="s">
        <v>240</v>
      </c>
      <c r="D551" s="35">
        <v>6</v>
      </c>
      <c r="E551" s="35">
        <v>3</v>
      </c>
      <c r="F551" s="35">
        <v>0</v>
      </c>
    </row>
    <row r="552" spans="3:16" ht="42">
      <c r="C552" s="40" t="s">
        <v>241</v>
      </c>
      <c r="D552" s="35">
        <v>3</v>
      </c>
      <c r="E552" s="35">
        <v>1</v>
      </c>
      <c r="F552" s="35">
        <v>1</v>
      </c>
    </row>
    <row r="553" spans="3:16" ht="42">
      <c r="C553" s="40" t="s">
        <v>242</v>
      </c>
      <c r="D553" s="35">
        <v>0</v>
      </c>
      <c r="E553" s="35">
        <v>0</v>
      </c>
      <c r="F553" s="35">
        <v>2</v>
      </c>
    </row>
    <row r="554" spans="3:16" ht="42">
      <c r="C554" s="40" t="s">
        <v>243</v>
      </c>
      <c r="D554" s="35">
        <v>0</v>
      </c>
      <c r="E554" s="35">
        <v>0</v>
      </c>
      <c r="F554" s="35">
        <v>2</v>
      </c>
    </row>
    <row r="555" spans="3:16" ht="42">
      <c r="C555" s="40" t="s">
        <v>244</v>
      </c>
      <c r="D555" s="35">
        <v>0</v>
      </c>
      <c r="E555" s="35">
        <v>1</v>
      </c>
      <c r="F555" s="35">
        <v>0</v>
      </c>
    </row>
    <row r="556" spans="3:16" ht="21">
      <c r="C556" s="40" t="s">
        <v>245</v>
      </c>
      <c r="D556" s="35">
        <v>0</v>
      </c>
      <c r="E556" s="35">
        <v>0</v>
      </c>
      <c r="F556" s="35">
        <v>0</v>
      </c>
    </row>
    <row r="557" spans="3:16" ht="21">
      <c r="C557" s="40" t="s">
        <v>172</v>
      </c>
      <c r="D557" s="35">
        <v>18</v>
      </c>
      <c r="E557" s="35">
        <v>4</v>
      </c>
      <c r="F557" s="35">
        <v>2</v>
      </c>
    </row>
    <row r="559" spans="3:16" ht="23.25">
      <c r="C559" s="33" t="s">
        <v>55</v>
      </c>
      <c r="D559" s="33" t="s">
        <v>60</v>
      </c>
      <c r="E559" s="33" t="s">
        <v>61</v>
      </c>
      <c r="F559" s="33" t="s">
        <v>62</v>
      </c>
    </row>
    <row r="560" spans="3:16" ht="42">
      <c r="C560" s="40" t="s">
        <v>239</v>
      </c>
      <c r="D560" s="37">
        <v>3.5714285714285712E-2</v>
      </c>
      <c r="E560" s="37">
        <v>0</v>
      </c>
      <c r="F560" s="37">
        <v>0</v>
      </c>
    </row>
    <row r="561" spans="3:16" ht="42">
      <c r="C561" s="40" t="s">
        <v>240</v>
      </c>
      <c r="D561" s="37">
        <v>0.21428571428571427</v>
      </c>
      <c r="E561" s="37">
        <v>0.33333333333333331</v>
      </c>
      <c r="F561" s="37">
        <v>0</v>
      </c>
    </row>
    <row r="562" spans="3:16" ht="42">
      <c r="C562" s="40" t="s">
        <v>241</v>
      </c>
      <c r="D562" s="37">
        <v>0.10714285714285714</v>
      </c>
      <c r="E562" s="37">
        <v>0.1111111111111111</v>
      </c>
      <c r="F562" s="37">
        <v>0.14285714285714285</v>
      </c>
    </row>
    <row r="563" spans="3:16" ht="42">
      <c r="C563" s="40" t="s">
        <v>242</v>
      </c>
      <c r="D563" s="37">
        <v>0</v>
      </c>
      <c r="E563" s="37">
        <v>0</v>
      </c>
      <c r="F563" s="37">
        <v>0.2857142857142857</v>
      </c>
    </row>
    <row r="564" spans="3:16" ht="42">
      <c r="C564" s="40" t="s">
        <v>243</v>
      </c>
      <c r="D564" s="37">
        <v>0</v>
      </c>
      <c r="E564" s="37">
        <v>0</v>
      </c>
      <c r="F564" s="37">
        <v>0.2857142857142857</v>
      </c>
    </row>
    <row r="565" spans="3:16" ht="42">
      <c r="C565" s="40" t="s">
        <v>244</v>
      </c>
      <c r="D565" s="37">
        <v>0</v>
      </c>
      <c r="E565" s="37">
        <v>0.1111111111111111</v>
      </c>
      <c r="F565" s="37">
        <v>0</v>
      </c>
    </row>
    <row r="566" spans="3:16" ht="21">
      <c r="C566" s="40" t="s">
        <v>245</v>
      </c>
      <c r="D566" s="37">
        <v>0</v>
      </c>
      <c r="E566" s="37">
        <v>0</v>
      </c>
      <c r="F566" s="37">
        <v>0</v>
      </c>
    </row>
    <row r="567" spans="3:16" ht="21">
      <c r="C567" s="40" t="s">
        <v>172</v>
      </c>
      <c r="D567" s="37">
        <v>0.6428571428571429</v>
      </c>
      <c r="E567" s="37">
        <v>0.44444444444444442</v>
      </c>
      <c r="F567" s="37">
        <v>0.2857142857142857</v>
      </c>
    </row>
    <row r="568" spans="3:16" ht="21">
      <c r="C568" s="75"/>
      <c r="D568" s="61"/>
      <c r="E568" s="61"/>
      <c r="F568" s="61"/>
    </row>
    <row r="569" spans="3:16" ht="23.25">
      <c r="C569" s="141" t="s">
        <v>246</v>
      </c>
      <c r="D569" s="141"/>
      <c r="E569" s="141"/>
      <c r="F569" s="141"/>
      <c r="G569" s="141"/>
      <c r="H569" s="141"/>
      <c r="I569" s="141"/>
      <c r="J569" s="141"/>
      <c r="K569" s="141"/>
      <c r="L569" s="141"/>
      <c r="M569" s="141"/>
      <c r="N569" s="141"/>
      <c r="O569" s="141"/>
      <c r="P569" s="141"/>
    </row>
    <row r="570" spans="3:16" ht="21">
      <c r="C570" s="75"/>
      <c r="D570" s="61"/>
      <c r="E570" s="61"/>
      <c r="F570" s="61"/>
    </row>
    <row r="571" spans="3:16" ht="23.25">
      <c r="C571" s="33" t="s">
        <v>54</v>
      </c>
      <c r="D571" s="33" t="s">
        <v>60</v>
      </c>
      <c r="E571" s="33" t="s">
        <v>61</v>
      </c>
      <c r="F571" s="33" t="s">
        <v>62</v>
      </c>
      <c r="G571" s="33" t="s">
        <v>56</v>
      </c>
    </row>
    <row r="572" spans="3:16" ht="23.25" customHeight="1">
      <c r="C572" s="79" t="s">
        <v>247</v>
      </c>
      <c r="D572" s="35">
        <v>0</v>
      </c>
      <c r="E572" s="35">
        <v>0</v>
      </c>
      <c r="F572" s="35">
        <v>0</v>
      </c>
      <c r="G572" s="35">
        <v>0</v>
      </c>
    </row>
    <row r="573" spans="3:16" ht="39" customHeight="1">
      <c r="C573" s="79" t="s">
        <v>248</v>
      </c>
      <c r="D573" s="35">
        <v>1</v>
      </c>
      <c r="E573" s="35">
        <v>0</v>
      </c>
      <c r="F573" s="35">
        <v>0</v>
      </c>
      <c r="G573" s="35">
        <v>1</v>
      </c>
    </row>
    <row r="574" spans="3:16" ht="61.5" customHeight="1">
      <c r="C574" s="79" t="s">
        <v>249</v>
      </c>
      <c r="D574" s="35">
        <v>0</v>
      </c>
      <c r="E574" s="35">
        <v>0</v>
      </c>
      <c r="F574" s="35">
        <v>0</v>
      </c>
      <c r="G574" s="35">
        <v>0</v>
      </c>
    </row>
    <row r="575" spans="3:16" ht="52.5" customHeight="1">
      <c r="C575" s="79" t="s">
        <v>250</v>
      </c>
      <c r="D575" s="35">
        <v>0</v>
      </c>
      <c r="E575" s="35">
        <v>0</v>
      </c>
      <c r="F575" s="35">
        <v>0</v>
      </c>
      <c r="G575" s="35">
        <v>0</v>
      </c>
    </row>
    <row r="576" spans="3:16" ht="23.25" customHeight="1">
      <c r="C576" s="79" t="s">
        <v>251</v>
      </c>
      <c r="D576" s="35">
        <v>0</v>
      </c>
      <c r="E576" s="35">
        <v>0</v>
      </c>
      <c r="F576" s="35">
        <v>0</v>
      </c>
      <c r="G576" s="35">
        <v>0</v>
      </c>
    </row>
    <row r="577" spans="3:16" ht="48.75" customHeight="1">
      <c r="C577" s="79" t="s">
        <v>252</v>
      </c>
      <c r="D577" s="35">
        <v>0</v>
      </c>
      <c r="E577" s="35">
        <v>1</v>
      </c>
      <c r="F577" s="35">
        <v>0</v>
      </c>
      <c r="G577" s="35">
        <v>1</v>
      </c>
    </row>
    <row r="578" spans="3:16" ht="37.5" customHeight="1">
      <c r="C578" s="79" t="s">
        <v>253</v>
      </c>
      <c r="D578" s="35">
        <v>0</v>
      </c>
      <c r="E578" s="35">
        <v>0</v>
      </c>
      <c r="F578" s="35">
        <v>0</v>
      </c>
      <c r="G578" s="35">
        <v>0</v>
      </c>
    </row>
    <row r="579" spans="3:16" ht="54" customHeight="1">
      <c r="C579" s="79" t="s">
        <v>254</v>
      </c>
      <c r="D579" s="35">
        <v>0</v>
      </c>
      <c r="E579" s="35">
        <v>0</v>
      </c>
      <c r="F579" s="35">
        <v>0</v>
      </c>
      <c r="G579" s="35">
        <v>0</v>
      </c>
    </row>
    <row r="580" spans="3:16" ht="23.25" customHeight="1">
      <c r="C580" s="79" t="s">
        <v>255</v>
      </c>
      <c r="D580" s="35">
        <v>0</v>
      </c>
      <c r="E580" s="35">
        <v>0</v>
      </c>
      <c r="F580" s="35">
        <v>0</v>
      </c>
      <c r="G580" s="35">
        <v>0</v>
      </c>
    </row>
    <row r="581" spans="3:16" ht="45" customHeight="1">
      <c r="C581" s="79" t="s">
        <v>256</v>
      </c>
      <c r="D581" s="35">
        <v>1</v>
      </c>
      <c r="E581" s="35">
        <v>0</v>
      </c>
      <c r="F581" s="35">
        <v>0</v>
      </c>
      <c r="G581" s="35">
        <v>1</v>
      </c>
    </row>
    <row r="582" spans="3:16" ht="38.25" customHeight="1">
      <c r="C582" s="79" t="s">
        <v>257</v>
      </c>
      <c r="D582" s="35">
        <v>0</v>
      </c>
      <c r="E582" s="35">
        <v>0</v>
      </c>
      <c r="F582" s="35">
        <v>0</v>
      </c>
      <c r="G582" s="35">
        <v>0</v>
      </c>
    </row>
    <row r="583" spans="3:16" ht="67.5" customHeight="1">
      <c r="C583" s="79" t="s">
        <v>258</v>
      </c>
      <c r="D583" s="35">
        <v>0</v>
      </c>
      <c r="E583" s="35">
        <v>0</v>
      </c>
      <c r="F583" s="35">
        <v>0</v>
      </c>
      <c r="G583" s="35">
        <v>0</v>
      </c>
    </row>
    <row r="584" spans="3:16" ht="23.25" customHeight="1">
      <c r="C584" s="79" t="s">
        <v>259</v>
      </c>
      <c r="D584" s="35">
        <v>0</v>
      </c>
      <c r="E584" s="35">
        <v>0</v>
      </c>
      <c r="F584" s="35">
        <v>0</v>
      </c>
      <c r="G584" s="35">
        <v>0</v>
      </c>
    </row>
    <row r="585" spans="3:16" ht="23.25" customHeight="1">
      <c r="C585" s="79" t="s">
        <v>260</v>
      </c>
      <c r="D585" s="35">
        <v>1</v>
      </c>
      <c r="E585" s="35">
        <v>0</v>
      </c>
      <c r="F585" s="35">
        <v>0</v>
      </c>
      <c r="G585" s="35">
        <v>1</v>
      </c>
    </row>
    <row r="586" spans="3:16" ht="65.25" customHeight="1">
      <c r="C586" s="79" t="s">
        <v>261</v>
      </c>
      <c r="D586" s="35">
        <v>0</v>
      </c>
      <c r="E586" s="35">
        <v>1</v>
      </c>
      <c r="F586" s="35">
        <v>0</v>
      </c>
      <c r="G586" s="35">
        <v>1</v>
      </c>
    </row>
    <row r="587" spans="3:16" ht="41.25" customHeight="1">
      <c r="C587" s="79" t="s">
        <v>262</v>
      </c>
      <c r="D587" s="35">
        <v>1</v>
      </c>
      <c r="E587" s="35">
        <v>0</v>
      </c>
      <c r="F587" s="35">
        <v>0</v>
      </c>
      <c r="G587" s="35">
        <v>1</v>
      </c>
    </row>
    <row r="588" spans="3:16" ht="23.25" customHeight="1">
      <c r="C588" s="79" t="s">
        <v>263</v>
      </c>
      <c r="D588" s="35">
        <v>8</v>
      </c>
      <c r="E588" s="35">
        <v>4</v>
      </c>
      <c r="F588" s="35">
        <v>5</v>
      </c>
      <c r="G588" s="35">
        <v>17</v>
      </c>
    </row>
    <row r="589" spans="3:16" ht="23.25" customHeight="1">
      <c r="C589" s="79" t="s">
        <v>172</v>
      </c>
      <c r="D589" s="35">
        <v>16</v>
      </c>
      <c r="E589" s="35">
        <v>3</v>
      </c>
      <c r="F589" s="35">
        <v>2</v>
      </c>
      <c r="G589" s="35">
        <v>21</v>
      </c>
    </row>
    <row r="590" spans="3:16" ht="21">
      <c r="C590" s="75"/>
      <c r="D590" s="61"/>
      <c r="E590" s="61"/>
      <c r="F590" s="61"/>
    </row>
    <row r="591" spans="3:16" ht="23.25">
      <c r="C591" s="136" t="s">
        <v>264</v>
      </c>
      <c r="D591" s="136"/>
      <c r="E591" s="136"/>
      <c r="F591" s="136"/>
      <c r="G591" s="136"/>
      <c r="H591" s="136"/>
      <c r="I591" s="136"/>
      <c r="J591" s="136"/>
      <c r="K591" s="136"/>
      <c r="L591" s="136"/>
      <c r="M591" s="136"/>
      <c r="N591" s="136"/>
      <c r="O591" s="136"/>
      <c r="P591" s="136"/>
    </row>
    <row r="592" spans="3:16" ht="21">
      <c r="C592" s="75"/>
      <c r="D592" s="61"/>
      <c r="E592" s="61"/>
      <c r="F592" s="61"/>
    </row>
    <row r="593" spans="3:16" ht="23.25">
      <c r="C593" s="141" t="s">
        <v>265</v>
      </c>
      <c r="D593" s="141"/>
      <c r="E593" s="141"/>
      <c r="F593" s="141"/>
      <c r="G593" s="141"/>
      <c r="H593" s="141"/>
      <c r="I593" s="141"/>
      <c r="J593" s="141"/>
      <c r="K593" s="141"/>
      <c r="L593" s="141"/>
      <c r="M593" s="141"/>
      <c r="N593" s="141"/>
      <c r="O593" s="141"/>
      <c r="P593" s="141"/>
    </row>
    <row r="594" spans="3:16" ht="21">
      <c r="C594" s="75"/>
      <c r="D594" s="61"/>
      <c r="E594" s="61"/>
      <c r="F594" s="61"/>
    </row>
    <row r="595" spans="3:16" ht="23.25">
      <c r="C595" s="33" t="s">
        <v>54</v>
      </c>
      <c r="D595" s="33" t="s">
        <v>60</v>
      </c>
      <c r="E595" s="33" t="s">
        <v>61</v>
      </c>
      <c r="F595" s="33" t="s">
        <v>62</v>
      </c>
      <c r="G595" s="33" t="s">
        <v>56</v>
      </c>
    </row>
    <row r="596" spans="3:16" ht="21">
      <c r="C596" s="40" t="s">
        <v>18</v>
      </c>
      <c r="D596" s="35">
        <v>3</v>
      </c>
      <c r="E596" s="35">
        <v>1</v>
      </c>
      <c r="F596" s="35">
        <v>1</v>
      </c>
      <c r="G596" s="35">
        <v>5</v>
      </c>
    </row>
    <row r="597" spans="3:16" ht="21">
      <c r="C597" s="40" t="s">
        <v>17</v>
      </c>
      <c r="D597" s="35">
        <v>1</v>
      </c>
      <c r="E597" s="35">
        <v>0</v>
      </c>
      <c r="F597" s="35">
        <v>0</v>
      </c>
      <c r="G597" s="35">
        <v>1</v>
      </c>
    </row>
    <row r="598" spans="3:16" ht="21">
      <c r="C598" s="40" t="s">
        <v>172</v>
      </c>
      <c r="D598" s="35">
        <v>24</v>
      </c>
      <c r="E598" s="35">
        <v>8</v>
      </c>
      <c r="F598" s="35">
        <v>6</v>
      </c>
      <c r="G598" s="35">
        <v>38</v>
      </c>
    </row>
    <row r="599" spans="3:16" ht="21">
      <c r="C599" s="75"/>
      <c r="D599" s="61"/>
      <c r="E599" s="61"/>
      <c r="F599" s="61"/>
    </row>
    <row r="600" spans="3:16" ht="23.25">
      <c r="C600" s="33" t="s">
        <v>55</v>
      </c>
      <c r="D600" s="33" t="s">
        <v>60</v>
      </c>
      <c r="E600" s="33" t="s">
        <v>61</v>
      </c>
      <c r="F600" s="33" t="s">
        <v>62</v>
      </c>
      <c r="G600" s="33" t="s">
        <v>56</v>
      </c>
    </row>
    <row r="601" spans="3:16" ht="21">
      <c r="C601" s="40" t="s">
        <v>18</v>
      </c>
      <c r="D601" s="37">
        <v>0.10714285714285714</v>
      </c>
      <c r="E601" s="37">
        <v>0.1111111111111111</v>
      </c>
      <c r="F601" s="37">
        <v>0.14285714285714285</v>
      </c>
      <c r="G601" s="37">
        <v>0.11363636363636363</v>
      </c>
    </row>
    <row r="602" spans="3:16" ht="21">
      <c r="C602" s="40" t="s">
        <v>17</v>
      </c>
      <c r="D602" s="37">
        <v>3.5714285714285712E-2</v>
      </c>
      <c r="E602" s="37">
        <v>0</v>
      </c>
      <c r="F602" s="37">
        <v>0</v>
      </c>
      <c r="G602" s="37">
        <v>2.2727272727272728E-2</v>
      </c>
    </row>
    <row r="603" spans="3:16" ht="21">
      <c r="C603" s="40" t="s">
        <v>172</v>
      </c>
      <c r="D603" s="37">
        <v>0.8571428571428571</v>
      </c>
      <c r="E603" s="37">
        <v>0.88888888888888884</v>
      </c>
      <c r="F603" s="37">
        <v>0.8571428571428571</v>
      </c>
      <c r="G603" s="37">
        <v>0.86363636363636365</v>
      </c>
    </row>
    <row r="604" spans="3:16" ht="21">
      <c r="C604" s="75"/>
      <c r="D604" s="61"/>
      <c r="E604" s="61"/>
      <c r="F604" s="61"/>
    </row>
    <row r="605" spans="3:16" ht="21">
      <c r="C605" s="75"/>
      <c r="D605" s="61"/>
      <c r="E605" s="61"/>
      <c r="F605" s="61"/>
    </row>
    <row r="606" spans="3:16" ht="21">
      <c r="C606" s="75"/>
      <c r="D606" s="61"/>
      <c r="E606" s="61"/>
      <c r="F606" s="61"/>
    </row>
    <row r="607" spans="3:16" ht="21">
      <c r="C607" s="75"/>
      <c r="D607" s="61"/>
      <c r="E607" s="61"/>
      <c r="F607" s="61"/>
    </row>
    <row r="608" spans="3:16" ht="21">
      <c r="C608" s="75"/>
      <c r="D608" s="61"/>
      <c r="E608" s="61"/>
      <c r="F608" s="61"/>
    </row>
    <row r="609" spans="3:16" ht="21">
      <c r="C609" s="75"/>
      <c r="D609" s="61"/>
      <c r="E609" s="61"/>
      <c r="F609" s="61"/>
    </row>
    <row r="610" spans="3:16" ht="23.25">
      <c r="C610" s="141" t="s">
        <v>246</v>
      </c>
      <c r="D610" s="141"/>
      <c r="E610" s="141"/>
      <c r="F610" s="141"/>
      <c r="G610" s="141"/>
      <c r="H610" s="141"/>
      <c r="I610" s="141"/>
      <c r="J610" s="141"/>
      <c r="K610" s="141"/>
      <c r="L610" s="141"/>
      <c r="M610" s="141"/>
      <c r="N610" s="141"/>
      <c r="O610" s="141"/>
      <c r="P610" s="141"/>
    </row>
    <row r="611" spans="3:16" ht="21">
      <c r="C611" s="75"/>
      <c r="D611" s="61"/>
      <c r="E611" s="61"/>
      <c r="F611" s="61"/>
    </row>
    <row r="612" spans="3:16" ht="23.25">
      <c r="C612" s="33" t="s">
        <v>54</v>
      </c>
      <c r="D612" s="33" t="s">
        <v>60</v>
      </c>
      <c r="E612" s="33" t="s">
        <v>61</v>
      </c>
      <c r="F612" s="33" t="s">
        <v>62</v>
      </c>
      <c r="G612" s="33" t="s">
        <v>56</v>
      </c>
    </row>
    <row r="613" spans="3:16" ht="42">
      <c r="C613" s="80" t="s">
        <v>262</v>
      </c>
      <c r="D613" s="35">
        <v>1</v>
      </c>
      <c r="E613" s="35">
        <v>0</v>
      </c>
      <c r="F613" s="35">
        <v>0</v>
      </c>
      <c r="G613" s="35">
        <v>1</v>
      </c>
    </row>
    <row r="614" spans="3:16" ht="21">
      <c r="C614" s="80" t="s">
        <v>247</v>
      </c>
      <c r="D614" s="35">
        <v>0</v>
      </c>
      <c r="E614" s="35">
        <v>0</v>
      </c>
      <c r="F614" s="35">
        <v>0</v>
      </c>
      <c r="G614" s="35">
        <v>0</v>
      </c>
    </row>
    <row r="615" spans="3:16" ht="42">
      <c r="C615" s="80" t="s">
        <v>253</v>
      </c>
      <c r="D615" s="35">
        <v>0</v>
      </c>
      <c r="E615" s="35">
        <v>0</v>
      </c>
      <c r="F615" s="35">
        <v>0</v>
      </c>
      <c r="G615" s="35">
        <v>0</v>
      </c>
    </row>
    <row r="616" spans="3:16" ht="21">
      <c r="C616" s="80" t="s">
        <v>259</v>
      </c>
      <c r="D616" s="35">
        <v>0</v>
      </c>
      <c r="E616" s="35">
        <v>0</v>
      </c>
      <c r="F616" s="35">
        <v>0</v>
      </c>
      <c r="G616" s="35">
        <v>0</v>
      </c>
    </row>
    <row r="617" spans="3:16" ht="42">
      <c r="C617" s="80" t="s">
        <v>254</v>
      </c>
      <c r="D617" s="35">
        <v>0</v>
      </c>
      <c r="E617" s="35">
        <v>0</v>
      </c>
      <c r="F617" s="35">
        <v>0</v>
      </c>
      <c r="G617" s="35">
        <v>0</v>
      </c>
    </row>
    <row r="618" spans="3:16" ht="21">
      <c r="C618" s="80" t="s">
        <v>255</v>
      </c>
      <c r="D618" s="35">
        <v>0</v>
      </c>
      <c r="E618" s="35">
        <v>0</v>
      </c>
      <c r="F618" s="35">
        <v>0</v>
      </c>
      <c r="G618" s="35">
        <v>0</v>
      </c>
    </row>
    <row r="619" spans="3:16" ht="84">
      <c r="C619" s="80" t="s">
        <v>248</v>
      </c>
      <c r="D619" s="35">
        <v>0</v>
      </c>
      <c r="E619" s="35">
        <v>0</v>
      </c>
      <c r="F619" s="35">
        <v>0</v>
      </c>
      <c r="G619" s="35">
        <v>0</v>
      </c>
    </row>
    <row r="620" spans="3:16" ht="21">
      <c r="C620" s="80" t="s">
        <v>251</v>
      </c>
      <c r="D620" s="35">
        <v>0</v>
      </c>
      <c r="E620" s="35">
        <v>0</v>
      </c>
      <c r="F620" s="35">
        <v>0</v>
      </c>
      <c r="G620" s="35">
        <v>0</v>
      </c>
    </row>
    <row r="621" spans="3:16" ht="42">
      <c r="C621" s="80" t="s">
        <v>256</v>
      </c>
      <c r="D621" s="35">
        <v>1</v>
      </c>
      <c r="E621" s="35">
        <v>0</v>
      </c>
      <c r="F621" s="35">
        <v>0</v>
      </c>
      <c r="G621" s="35">
        <v>1</v>
      </c>
    </row>
    <row r="622" spans="3:16" ht="21">
      <c r="C622" s="80" t="s">
        <v>257</v>
      </c>
      <c r="D622" s="35">
        <v>0</v>
      </c>
      <c r="E622" s="35">
        <v>0</v>
      </c>
      <c r="F622" s="35">
        <v>0</v>
      </c>
      <c r="G622" s="35">
        <v>0</v>
      </c>
    </row>
    <row r="623" spans="3:16" ht="63">
      <c r="C623" s="80" t="s">
        <v>249</v>
      </c>
      <c r="D623" s="35">
        <v>0</v>
      </c>
      <c r="E623" s="35">
        <v>0</v>
      </c>
      <c r="F623" s="35">
        <v>0</v>
      </c>
      <c r="G623" s="35">
        <v>0</v>
      </c>
    </row>
    <row r="624" spans="3:16" ht="63">
      <c r="C624" s="80" t="s">
        <v>258</v>
      </c>
      <c r="D624" s="35">
        <v>0</v>
      </c>
      <c r="E624" s="35">
        <v>0</v>
      </c>
      <c r="F624" s="35">
        <v>0</v>
      </c>
      <c r="G624" s="35">
        <v>0</v>
      </c>
    </row>
    <row r="625" spans="3:16" ht="21">
      <c r="C625" s="80" t="s">
        <v>263</v>
      </c>
      <c r="D625" s="35">
        <v>1</v>
      </c>
      <c r="E625" s="35">
        <v>1</v>
      </c>
      <c r="F625" s="35">
        <v>1</v>
      </c>
      <c r="G625" s="35">
        <v>3</v>
      </c>
    </row>
    <row r="626" spans="3:16" ht="21">
      <c r="C626" s="80" t="s">
        <v>260</v>
      </c>
      <c r="D626" s="35">
        <v>0</v>
      </c>
      <c r="E626" s="35">
        <v>0</v>
      </c>
      <c r="F626" s="35">
        <v>0</v>
      </c>
      <c r="G626" s="35">
        <v>0</v>
      </c>
    </row>
    <row r="627" spans="3:16" ht="63">
      <c r="C627" s="80" t="s">
        <v>261</v>
      </c>
      <c r="D627" s="35">
        <v>1</v>
      </c>
      <c r="E627" s="35">
        <v>0</v>
      </c>
      <c r="F627" s="35">
        <v>0</v>
      </c>
      <c r="G627" s="35">
        <v>1</v>
      </c>
    </row>
    <row r="628" spans="3:16" ht="42">
      <c r="C628" s="80" t="s">
        <v>250</v>
      </c>
      <c r="D628" s="35">
        <v>0</v>
      </c>
      <c r="E628" s="35">
        <v>0</v>
      </c>
      <c r="F628" s="35">
        <v>0</v>
      </c>
      <c r="G628" s="35">
        <v>0</v>
      </c>
    </row>
    <row r="629" spans="3:16" ht="42">
      <c r="C629" s="80" t="s">
        <v>252</v>
      </c>
      <c r="D629" s="35">
        <v>0</v>
      </c>
      <c r="E629" s="35">
        <v>0</v>
      </c>
      <c r="F629" s="35">
        <v>0</v>
      </c>
      <c r="G629" s="35">
        <v>0</v>
      </c>
    </row>
    <row r="630" spans="3:16" ht="21">
      <c r="C630" s="75"/>
      <c r="D630" s="61"/>
      <c r="E630" s="61"/>
      <c r="F630" s="61"/>
    </row>
    <row r="632" spans="3:16" ht="23.25">
      <c r="C632" s="141" t="s">
        <v>266</v>
      </c>
      <c r="D632" s="141"/>
      <c r="E632" s="141"/>
      <c r="F632" s="141"/>
      <c r="G632" s="141"/>
      <c r="H632" s="141"/>
      <c r="I632" s="141"/>
      <c r="J632" s="141"/>
      <c r="K632" s="141"/>
      <c r="L632" s="141"/>
      <c r="M632" s="141"/>
      <c r="N632" s="141"/>
      <c r="O632" s="141"/>
      <c r="P632" s="141"/>
    </row>
    <row r="634" spans="3:16" ht="23.25">
      <c r="C634" s="33" t="s">
        <v>54</v>
      </c>
      <c r="D634" s="33" t="s">
        <v>60</v>
      </c>
      <c r="E634" s="33" t="s">
        <v>61</v>
      </c>
      <c r="F634" s="33" t="s">
        <v>62</v>
      </c>
      <c r="G634" s="33" t="s">
        <v>56</v>
      </c>
    </row>
    <row r="635" spans="3:16" ht="21">
      <c r="C635" s="34" t="s">
        <v>267</v>
      </c>
      <c r="D635" s="35">
        <v>5</v>
      </c>
      <c r="E635" s="35">
        <v>1</v>
      </c>
      <c r="F635" s="35">
        <v>0</v>
      </c>
      <c r="G635" s="35">
        <v>6</v>
      </c>
    </row>
    <row r="636" spans="3:16" ht="21">
      <c r="C636" s="34" t="s">
        <v>268</v>
      </c>
      <c r="D636" s="35">
        <v>3</v>
      </c>
      <c r="E636" s="35">
        <v>0</v>
      </c>
      <c r="F636" s="35">
        <v>0</v>
      </c>
      <c r="G636" s="35">
        <v>3</v>
      </c>
    </row>
    <row r="637" spans="3:16" ht="21">
      <c r="C637" s="34" t="s">
        <v>269</v>
      </c>
      <c r="D637" s="35">
        <v>0</v>
      </c>
      <c r="E637" s="35">
        <v>0</v>
      </c>
      <c r="F637" s="35">
        <v>0</v>
      </c>
      <c r="G637" s="35">
        <v>0</v>
      </c>
    </row>
    <row r="638" spans="3:16" ht="21">
      <c r="C638" s="34" t="s">
        <v>172</v>
      </c>
      <c r="D638" s="35">
        <v>17</v>
      </c>
      <c r="E638" s="35">
        <v>7</v>
      </c>
      <c r="F638" s="35">
        <v>7</v>
      </c>
      <c r="G638" s="35">
        <v>31</v>
      </c>
    </row>
    <row r="640" spans="3:16" ht="23.25">
      <c r="C640" s="33" t="s">
        <v>55</v>
      </c>
      <c r="D640" s="33" t="s">
        <v>60</v>
      </c>
      <c r="E640" s="33" t="s">
        <v>61</v>
      </c>
      <c r="F640" s="33" t="s">
        <v>62</v>
      </c>
      <c r="G640" s="33" t="s">
        <v>56</v>
      </c>
    </row>
    <row r="641" spans="3:16" ht="21">
      <c r="C641" s="34" t="s">
        <v>267</v>
      </c>
      <c r="D641" s="37">
        <v>0.17857142857142858</v>
      </c>
      <c r="E641" s="37">
        <v>0.1111111111111111</v>
      </c>
      <c r="F641" s="37">
        <v>0</v>
      </c>
      <c r="G641" s="37">
        <v>0.13636363636363635</v>
      </c>
    </row>
    <row r="642" spans="3:16" ht="21">
      <c r="C642" s="34" t="s">
        <v>268</v>
      </c>
      <c r="D642" s="37">
        <v>0.10714285714285714</v>
      </c>
      <c r="E642" s="37">
        <v>0</v>
      </c>
      <c r="F642" s="37">
        <v>0</v>
      </c>
      <c r="G642" s="37">
        <v>6.8181818181818177E-2</v>
      </c>
    </row>
    <row r="643" spans="3:16" ht="21">
      <c r="C643" s="34" t="s">
        <v>269</v>
      </c>
      <c r="D643" s="37">
        <v>0</v>
      </c>
      <c r="E643" s="37">
        <v>0</v>
      </c>
      <c r="F643" s="37">
        <v>0</v>
      </c>
      <c r="G643" s="37">
        <v>0</v>
      </c>
    </row>
    <row r="644" spans="3:16" ht="21">
      <c r="C644" s="34" t="s">
        <v>172</v>
      </c>
      <c r="D644" s="37">
        <v>0.6071428571428571</v>
      </c>
      <c r="E644" s="37">
        <v>0.77777777777777779</v>
      </c>
      <c r="F644" s="37">
        <v>1</v>
      </c>
      <c r="G644" s="37">
        <v>0.70454545454545459</v>
      </c>
    </row>
    <row r="647" spans="3:16" ht="3.75" customHeight="1"/>
    <row r="648" spans="3:16" ht="23.25">
      <c r="C648" s="136" t="s">
        <v>97</v>
      </c>
      <c r="D648" s="136"/>
      <c r="E648" s="136"/>
      <c r="F648" s="136"/>
      <c r="G648" s="136"/>
      <c r="H648" s="136"/>
      <c r="I648" s="136"/>
      <c r="J648" s="136"/>
      <c r="K648" s="136"/>
      <c r="L648" s="136"/>
      <c r="M648" s="136"/>
      <c r="N648" s="136"/>
      <c r="O648" s="136"/>
      <c r="P648" s="136"/>
    </row>
    <row r="650" spans="3:16" ht="23.25">
      <c r="C650" s="141" t="s">
        <v>98</v>
      </c>
      <c r="D650" s="141"/>
      <c r="E650" s="141"/>
      <c r="F650" s="141"/>
      <c r="G650" s="141"/>
      <c r="H650" s="141"/>
      <c r="I650" s="141"/>
      <c r="J650" s="141"/>
      <c r="K650" s="141"/>
      <c r="L650" s="141"/>
      <c r="M650" s="141"/>
      <c r="N650" s="141"/>
      <c r="O650" s="141"/>
      <c r="P650" s="141"/>
    </row>
    <row r="652" spans="3:16" ht="23.25">
      <c r="C652" s="33" t="s">
        <v>54</v>
      </c>
      <c r="D652" s="33" t="s">
        <v>59</v>
      </c>
      <c r="E652" s="33" t="s">
        <v>60</v>
      </c>
      <c r="F652" s="33" t="s">
        <v>61</v>
      </c>
      <c r="G652" s="33" t="s">
        <v>62</v>
      </c>
      <c r="H652" s="33" t="s">
        <v>56</v>
      </c>
    </row>
    <row r="653" spans="3:16" ht="21">
      <c r="C653" s="40" t="s">
        <v>18</v>
      </c>
      <c r="D653" s="35">
        <v>183</v>
      </c>
      <c r="E653" s="35">
        <v>13</v>
      </c>
      <c r="F653" s="35">
        <v>4</v>
      </c>
      <c r="G653" s="35">
        <v>2</v>
      </c>
      <c r="H653" s="36">
        <v>202</v>
      </c>
    </row>
    <row r="654" spans="3:16" ht="21">
      <c r="C654" s="40" t="s">
        <v>17</v>
      </c>
      <c r="D654" s="35">
        <v>117</v>
      </c>
      <c r="E654" s="35">
        <v>2</v>
      </c>
      <c r="F654" s="35">
        <v>4</v>
      </c>
      <c r="G654" s="35">
        <v>4</v>
      </c>
      <c r="H654" s="36">
        <v>127</v>
      </c>
    </row>
    <row r="655" spans="3:16" ht="21">
      <c r="C655" s="40" t="s">
        <v>172</v>
      </c>
      <c r="D655" s="35">
        <v>49</v>
      </c>
      <c r="E655" s="35">
        <v>13</v>
      </c>
      <c r="F655" s="35">
        <v>1</v>
      </c>
      <c r="G655" s="35">
        <v>1</v>
      </c>
      <c r="H655" s="36">
        <v>64</v>
      </c>
    </row>
    <row r="657" spans="3:8" ht="23.25">
      <c r="C657" s="33" t="s">
        <v>55</v>
      </c>
      <c r="D657" s="33" t="s">
        <v>59</v>
      </c>
      <c r="E657" s="33" t="s">
        <v>60</v>
      </c>
      <c r="F657" s="33" t="s">
        <v>61</v>
      </c>
      <c r="G657" s="33" t="s">
        <v>62</v>
      </c>
      <c r="H657" s="33" t="s">
        <v>56</v>
      </c>
    </row>
    <row r="658" spans="3:8" ht="21">
      <c r="C658" s="40" t="s">
        <v>18</v>
      </c>
      <c r="D658" s="37">
        <v>0.5213675213675214</v>
      </c>
      <c r="E658" s="37">
        <v>0.4642857142857143</v>
      </c>
      <c r="F658" s="37">
        <v>0.44444444444444442</v>
      </c>
      <c r="G658" s="37">
        <v>0.2857142857142857</v>
      </c>
      <c r="H658" s="38">
        <v>0.51139240506329109</v>
      </c>
    </row>
    <row r="659" spans="3:8" ht="21">
      <c r="C659" s="40" t="s">
        <v>17</v>
      </c>
      <c r="D659" s="37">
        <v>0.33333333333333331</v>
      </c>
      <c r="E659" s="37">
        <v>7.1428571428571425E-2</v>
      </c>
      <c r="F659" s="37">
        <v>0.44444444444444442</v>
      </c>
      <c r="G659" s="37">
        <v>0.5714285714285714</v>
      </c>
      <c r="H659" s="38">
        <v>0.32151898734177214</v>
      </c>
    </row>
    <row r="660" spans="3:8" ht="21">
      <c r="C660" s="40" t="s">
        <v>172</v>
      </c>
      <c r="D660" s="37">
        <v>0.1396011396011396</v>
      </c>
      <c r="E660" s="37">
        <v>0.4642857142857143</v>
      </c>
      <c r="F660" s="37">
        <v>0.1111111111111111</v>
      </c>
      <c r="G660" s="37">
        <v>0.14285714285714285</v>
      </c>
      <c r="H660" s="38">
        <v>0.16202531645569621</v>
      </c>
    </row>
    <row r="674" spans="3:16" ht="23.25">
      <c r="C674" s="136" t="s">
        <v>270</v>
      </c>
      <c r="D674" s="136"/>
      <c r="E674" s="136"/>
      <c r="F674" s="136"/>
      <c r="G674" s="136"/>
      <c r="H674" s="136"/>
      <c r="I674" s="136"/>
      <c r="J674" s="136"/>
      <c r="K674" s="136"/>
      <c r="L674" s="136"/>
      <c r="M674" s="136"/>
      <c r="N674" s="136"/>
      <c r="O674" s="136"/>
      <c r="P674" s="136"/>
    </row>
    <row r="676" spans="3:16" s="55" customFormat="1" ht="52.5" customHeight="1">
      <c r="C676" s="142" t="s">
        <v>271</v>
      </c>
      <c r="D676" s="142"/>
      <c r="E676" s="142"/>
      <c r="F676" s="142"/>
      <c r="G676" s="142"/>
      <c r="H676" s="142"/>
      <c r="I676" s="142"/>
      <c r="J676" s="142"/>
      <c r="K676" s="142"/>
      <c r="L676" s="142"/>
      <c r="M676" s="142"/>
      <c r="N676" s="142"/>
      <c r="O676" s="142"/>
      <c r="P676" s="142"/>
    </row>
    <row r="678" spans="3:16" ht="23.25">
      <c r="C678" s="33" t="s">
        <v>54</v>
      </c>
      <c r="D678" s="33" t="s">
        <v>59</v>
      </c>
    </row>
    <row r="679" spans="3:16" ht="21">
      <c r="C679" s="40" t="s">
        <v>18</v>
      </c>
      <c r="D679" s="35">
        <v>242</v>
      </c>
    </row>
    <row r="680" spans="3:16" ht="21">
      <c r="C680" s="40" t="s">
        <v>17</v>
      </c>
      <c r="D680" s="35">
        <v>19</v>
      </c>
    </row>
    <row r="681" spans="3:16" ht="21">
      <c r="C681" s="40" t="s">
        <v>171</v>
      </c>
      <c r="D681" s="35">
        <v>27</v>
      </c>
    </row>
    <row r="683" spans="3:16" ht="23.25">
      <c r="C683" s="33" t="s">
        <v>55</v>
      </c>
      <c r="D683" s="33" t="s">
        <v>59</v>
      </c>
    </row>
    <row r="684" spans="3:16" ht="21">
      <c r="C684" s="40" t="s">
        <v>18</v>
      </c>
      <c r="D684" s="37">
        <v>0.84027777777777779</v>
      </c>
    </row>
    <row r="685" spans="3:16" ht="21">
      <c r="C685" s="40" t="s">
        <v>17</v>
      </c>
      <c r="D685" s="37">
        <v>6.5972222222222224E-2</v>
      </c>
    </row>
    <row r="686" spans="3:16" ht="21">
      <c r="C686" s="40" t="s">
        <v>171</v>
      </c>
      <c r="D686" s="37">
        <v>9.375E-2</v>
      </c>
    </row>
    <row r="689" spans="3:16" ht="23.25">
      <c r="C689" s="136" t="s">
        <v>272</v>
      </c>
      <c r="D689" s="136"/>
      <c r="E689" s="136"/>
      <c r="F689" s="136"/>
      <c r="G689" s="136"/>
      <c r="H689" s="136"/>
      <c r="I689" s="136"/>
      <c r="J689" s="136"/>
      <c r="K689" s="136"/>
      <c r="L689" s="136"/>
      <c r="M689" s="136"/>
      <c r="N689" s="136"/>
      <c r="O689" s="136"/>
      <c r="P689" s="136"/>
    </row>
    <row r="691" spans="3:16" ht="54" customHeight="1">
      <c r="C691" s="141" t="s">
        <v>273</v>
      </c>
      <c r="D691" s="141"/>
      <c r="E691" s="141"/>
      <c r="F691" s="141"/>
      <c r="G691" s="141"/>
      <c r="H691" s="141"/>
      <c r="I691" s="141"/>
      <c r="J691" s="141"/>
      <c r="K691" s="141"/>
      <c r="L691" s="141"/>
      <c r="M691" s="141"/>
      <c r="N691" s="141"/>
      <c r="O691" s="141"/>
      <c r="P691" s="141"/>
    </row>
    <row r="693" spans="3:16" ht="23.25">
      <c r="C693" s="33" t="s">
        <v>54</v>
      </c>
      <c r="D693" s="33" t="s">
        <v>59</v>
      </c>
    </row>
    <row r="694" spans="3:16" ht="21">
      <c r="C694" s="34" t="s">
        <v>138</v>
      </c>
      <c r="D694" s="35">
        <v>101</v>
      </c>
    </row>
    <row r="695" spans="3:16" ht="21">
      <c r="C695" s="34" t="s">
        <v>169</v>
      </c>
      <c r="D695" s="35">
        <v>136</v>
      </c>
    </row>
    <row r="696" spans="3:16" ht="21">
      <c r="C696" s="34" t="s">
        <v>140</v>
      </c>
      <c r="D696" s="35">
        <v>45</v>
      </c>
    </row>
    <row r="697" spans="3:16" ht="21">
      <c r="C697" s="34" t="s">
        <v>170</v>
      </c>
      <c r="D697" s="35">
        <v>6</v>
      </c>
    </row>
    <row r="698" spans="3:16" ht="21">
      <c r="C698" s="34" t="s">
        <v>171</v>
      </c>
      <c r="D698" s="35">
        <v>0</v>
      </c>
    </row>
    <row r="700" spans="3:16" ht="23.25">
      <c r="C700" s="33" t="s">
        <v>55</v>
      </c>
      <c r="D700" s="33" t="s">
        <v>59</v>
      </c>
    </row>
    <row r="701" spans="3:16" ht="21">
      <c r="C701" s="34" t="s">
        <v>138</v>
      </c>
      <c r="D701" s="37">
        <v>0.35069444444444442</v>
      </c>
    </row>
    <row r="702" spans="3:16" ht="21">
      <c r="C702" s="34" t="s">
        <v>169</v>
      </c>
      <c r="D702" s="37">
        <v>0.47222222222222221</v>
      </c>
    </row>
    <row r="703" spans="3:16" ht="21">
      <c r="C703" s="34" t="s">
        <v>140</v>
      </c>
      <c r="D703" s="37">
        <v>0.15625</v>
      </c>
    </row>
    <row r="704" spans="3:16" ht="21">
      <c r="C704" s="34" t="s">
        <v>170</v>
      </c>
      <c r="D704" s="37">
        <v>2.0833333333333332E-2</v>
      </c>
    </row>
    <row r="705" spans="3:16" ht="21">
      <c r="C705" s="34" t="s">
        <v>171</v>
      </c>
      <c r="D705" s="37">
        <v>0</v>
      </c>
    </row>
    <row r="707" spans="3:16" ht="23.25">
      <c r="C707" s="136" t="s">
        <v>99</v>
      </c>
      <c r="D707" s="136"/>
      <c r="E707" s="136"/>
      <c r="F707" s="136"/>
      <c r="G707" s="136"/>
      <c r="H707" s="136"/>
      <c r="I707" s="136"/>
      <c r="J707" s="136"/>
      <c r="K707" s="136"/>
      <c r="L707" s="136"/>
      <c r="M707" s="136"/>
      <c r="N707" s="136"/>
      <c r="O707" s="136"/>
      <c r="P707" s="136"/>
    </row>
    <row r="709" spans="3:16" ht="42" customHeight="1">
      <c r="C709" s="142" t="s">
        <v>100</v>
      </c>
      <c r="D709" s="142"/>
      <c r="E709" s="142"/>
      <c r="F709" s="142"/>
      <c r="G709" s="142"/>
      <c r="H709" s="142"/>
      <c r="I709" s="142"/>
      <c r="J709" s="142"/>
      <c r="K709" s="142"/>
      <c r="L709" s="142"/>
      <c r="M709" s="142"/>
      <c r="N709" s="142"/>
      <c r="O709" s="142"/>
      <c r="P709" s="142"/>
    </row>
    <row r="711" spans="3:16" ht="23.25">
      <c r="C711" s="33" t="s">
        <v>54</v>
      </c>
      <c r="D711" s="33" t="s">
        <v>59</v>
      </c>
      <c r="E711" s="33" t="s">
        <v>60</v>
      </c>
      <c r="F711" s="33" t="s">
        <v>61</v>
      </c>
      <c r="G711" s="33" t="s">
        <v>62</v>
      </c>
      <c r="H711" s="33" t="s">
        <v>56</v>
      </c>
    </row>
    <row r="712" spans="3:16" ht="21">
      <c r="C712" s="40">
        <v>1</v>
      </c>
      <c r="D712" s="35">
        <v>1</v>
      </c>
      <c r="E712" s="35">
        <v>0</v>
      </c>
      <c r="F712" s="35">
        <v>1</v>
      </c>
      <c r="G712" s="35">
        <v>0</v>
      </c>
      <c r="H712" s="35">
        <v>2</v>
      </c>
    </row>
    <row r="713" spans="3:16" ht="21">
      <c r="C713" s="40">
        <v>2</v>
      </c>
      <c r="D713" s="35">
        <v>7</v>
      </c>
      <c r="E713" s="35">
        <v>0</v>
      </c>
      <c r="F713" s="35">
        <v>0</v>
      </c>
      <c r="G713" s="35">
        <v>0</v>
      </c>
      <c r="H713" s="35">
        <v>7</v>
      </c>
    </row>
    <row r="714" spans="3:16" ht="21">
      <c r="C714" s="40">
        <v>3</v>
      </c>
      <c r="D714" s="35">
        <v>57</v>
      </c>
      <c r="E714" s="35">
        <v>8</v>
      </c>
      <c r="F714" s="35">
        <v>2</v>
      </c>
      <c r="G714" s="35">
        <v>0</v>
      </c>
      <c r="H714" s="35">
        <v>67</v>
      </c>
    </row>
    <row r="715" spans="3:16" ht="21">
      <c r="C715" s="40">
        <v>4</v>
      </c>
      <c r="D715" s="35">
        <v>168</v>
      </c>
      <c r="E715" s="35">
        <v>13</v>
      </c>
      <c r="F715" s="35">
        <v>5</v>
      </c>
      <c r="G715" s="35">
        <v>1</v>
      </c>
      <c r="H715" s="35">
        <v>187</v>
      </c>
    </row>
    <row r="716" spans="3:16" ht="21">
      <c r="C716" s="40">
        <v>5</v>
      </c>
      <c r="D716" s="35">
        <v>76</v>
      </c>
      <c r="E716" s="35">
        <v>4</v>
      </c>
      <c r="F716" s="35">
        <v>0</v>
      </c>
      <c r="G716" s="35">
        <v>6</v>
      </c>
      <c r="H716" s="35">
        <v>86</v>
      </c>
    </row>
    <row r="718" spans="3:16" ht="23.25">
      <c r="C718" s="56" t="s">
        <v>55</v>
      </c>
      <c r="D718" s="33" t="s">
        <v>59</v>
      </c>
      <c r="E718" s="33" t="s">
        <v>60</v>
      </c>
      <c r="F718" s="33" t="s">
        <v>61</v>
      </c>
      <c r="G718" s="33" t="s">
        <v>62</v>
      </c>
      <c r="H718" s="33" t="s">
        <v>56</v>
      </c>
    </row>
    <row r="719" spans="3:16" ht="21">
      <c r="C719" s="40">
        <v>1</v>
      </c>
      <c r="D719" s="37">
        <v>3.2362459546925568E-3</v>
      </c>
      <c r="E719" s="37">
        <v>0</v>
      </c>
      <c r="F719" s="37">
        <v>0.125</v>
      </c>
      <c r="G719" s="37">
        <v>0</v>
      </c>
      <c r="H719" s="37">
        <v>5.7306590257879654E-3</v>
      </c>
    </row>
    <row r="720" spans="3:16" ht="21">
      <c r="C720" s="40">
        <v>2</v>
      </c>
      <c r="D720" s="37">
        <v>2.2653721682847898E-2</v>
      </c>
      <c r="E720" s="37">
        <v>0</v>
      </c>
      <c r="F720" s="37">
        <v>0</v>
      </c>
      <c r="G720" s="37">
        <v>0</v>
      </c>
      <c r="H720" s="37">
        <v>2.0057306590257881E-2</v>
      </c>
    </row>
    <row r="721" spans="3:8" ht="21">
      <c r="C721" s="40">
        <v>3</v>
      </c>
      <c r="D721" s="37">
        <v>0.18446601941747573</v>
      </c>
      <c r="E721" s="37">
        <v>0.32</v>
      </c>
      <c r="F721" s="37">
        <v>0.25</v>
      </c>
      <c r="G721" s="37">
        <v>0</v>
      </c>
      <c r="H721" s="37">
        <v>0.19197707736389685</v>
      </c>
    </row>
    <row r="722" spans="3:8" ht="21">
      <c r="C722" s="40">
        <v>4</v>
      </c>
      <c r="D722" s="37">
        <v>0.5436893203883495</v>
      </c>
      <c r="E722" s="37">
        <v>0.52</v>
      </c>
      <c r="F722" s="37">
        <v>0.625</v>
      </c>
      <c r="G722" s="37">
        <v>0.14285714285714285</v>
      </c>
      <c r="H722" s="37">
        <v>0.53581661891117482</v>
      </c>
    </row>
    <row r="723" spans="3:8" ht="21">
      <c r="C723" s="40">
        <v>5</v>
      </c>
      <c r="D723" s="37">
        <v>0.2459546925566343</v>
      </c>
      <c r="E723" s="37">
        <v>0.16</v>
      </c>
      <c r="F723" s="37">
        <v>0</v>
      </c>
      <c r="G723" s="37">
        <v>0.8571428571428571</v>
      </c>
      <c r="H723" s="37">
        <v>0.24641833810888253</v>
      </c>
    </row>
    <row r="742" spans="3:16" ht="23.25">
      <c r="C742" s="141" t="s">
        <v>274</v>
      </c>
      <c r="D742" s="141"/>
      <c r="E742" s="141"/>
      <c r="F742" s="141"/>
      <c r="G742" s="141"/>
      <c r="H742" s="141"/>
      <c r="I742" s="141"/>
      <c r="J742" s="141"/>
      <c r="K742" s="141"/>
      <c r="L742" s="141"/>
      <c r="M742" s="141"/>
      <c r="N742" s="141"/>
      <c r="O742" s="141"/>
      <c r="P742" s="141"/>
    </row>
    <row r="744" spans="3:16" ht="23.25">
      <c r="C744" s="33" t="s">
        <v>275</v>
      </c>
      <c r="D744" s="33" t="s">
        <v>59</v>
      </c>
      <c r="E744" s="33" t="s">
        <v>276</v>
      </c>
    </row>
    <row r="745" spans="3:16" ht="21">
      <c r="C745" s="34" t="s">
        <v>277</v>
      </c>
      <c r="D745" s="35">
        <v>21</v>
      </c>
      <c r="E745" s="37">
        <v>6.7961165048543687E-2</v>
      </c>
    </row>
    <row r="746" spans="3:16" ht="21">
      <c r="C746" s="34" t="s">
        <v>278</v>
      </c>
      <c r="D746" s="35">
        <v>11</v>
      </c>
      <c r="E746" s="37">
        <v>3.5598705501618123E-2</v>
      </c>
    </row>
    <row r="747" spans="3:16" ht="42">
      <c r="C747" s="34" t="s">
        <v>279</v>
      </c>
      <c r="D747" s="35">
        <v>2</v>
      </c>
      <c r="E747" s="37">
        <v>6.4724919093851136E-3</v>
      </c>
    </row>
    <row r="748" spans="3:16" ht="63">
      <c r="C748" s="34" t="s">
        <v>280</v>
      </c>
      <c r="D748" s="35">
        <v>3</v>
      </c>
      <c r="E748" s="37">
        <v>9.7087378640776691E-3</v>
      </c>
    </row>
    <row r="749" spans="3:16" ht="84">
      <c r="C749" s="34" t="s">
        <v>281</v>
      </c>
      <c r="D749" s="35">
        <v>36</v>
      </c>
      <c r="E749" s="37">
        <v>0.11650485436893204</v>
      </c>
    </row>
    <row r="750" spans="3:16" ht="21">
      <c r="C750" s="34" t="s">
        <v>282</v>
      </c>
      <c r="D750" s="35">
        <v>44</v>
      </c>
      <c r="E750" s="37">
        <v>0.14239482200647249</v>
      </c>
    </row>
    <row r="751" spans="3:16" ht="21">
      <c r="C751" s="34" t="s">
        <v>172</v>
      </c>
      <c r="D751" s="35">
        <v>108</v>
      </c>
      <c r="E751" s="37">
        <v>0.34951456310679613</v>
      </c>
    </row>
    <row r="752" spans="3:16" ht="37.5" customHeight="1"/>
    <row r="753" spans="3:16" ht="23.25">
      <c r="C753" s="141" t="s">
        <v>283</v>
      </c>
      <c r="D753" s="141"/>
      <c r="E753" s="141"/>
      <c r="F753" s="141"/>
      <c r="G753" s="141"/>
      <c r="H753" s="141"/>
      <c r="I753" s="141"/>
      <c r="J753" s="141"/>
      <c r="K753" s="141"/>
      <c r="L753" s="141"/>
      <c r="M753" s="141"/>
      <c r="N753" s="141"/>
      <c r="O753" s="141"/>
      <c r="P753" s="141"/>
    </row>
    <row r="754" spans="3:16" ht="42.75" customHeight="1"/>
    <row r="755" spans="3:16" ht="18.75" customHeight="1">
      <c r="C755" s="33" t="s">
        <v>54</v>
      </c>
      <c r="D755" s="33" t="s">
        <v>59</v>
      </c>
      <c r="E755" s="33" t="s">
        <v>60</v>
      </c>
      <c r="F755" s="33" t="s">
        <v>56</v>
      </c>
    </row>
    <row r="756" spans="3:16" ht="18.75" customHeight="1">
      <c r="C756" s="34" t="s">
        <v>138</v>
      </c>
      <c r="D756" s="81">
        <v>40</v>
      </c>
      <c r="E756" s="35">
        <v>2</v>
      </c>
      <c r="F756" s="36">
        <v>42</v>
      </c>
    </row>
    <row r="757" spans="3:16" ht="18.75" customHeight="1">
      <c r="C757" s="34" t="s">
        <v>169</v>
      </c>
      <c r="D757" s="81">
        <v>107</v>
      </c>
      <c r="E757" s="35">
        <v>4</v>
      </c>
      <c r="F757" s="36">
        <v>111</v>
      </c>
    </row>
    <row r="758" spans="3:16" ht="21">
      <c r="C758" s="34" t="s">
        <v>140</v>
      </c>
      <c r="D758" s="81">
        <v>89</v>
      </c>
      <c r="E758" s="35">
        <v>7</v>
      </c>
      <c r="F758" s="36">
        <v>96</v>
      </c>
    </row>
    <row r="759" spans="3:16" ht="21">
      <c r="C759" s="34" t="s">
        <v>170</v>
      </c>
      <c r="D759" s="81">
        <v>29</v>
      </c>
      <c r="E759" s="35">
        <v>5</v>
      </c>
      <c r="F759" s="36">
        <v>34</v>
      </c>
    </row>
    <row r="760" spans="3:16" ht="21">
      <c r="C760" s="34" t="s">
        <v>171</v>
      </c>
      <c r="D760" s="81">
        <v>25</v>
      </c>
      <c r="E760" s="35">
        <v>0</v>
      </c>
      <c r="F760" s="36">
        <v>25</v>
      </c>
    </row>
    <row r="761" spans="3:16" ht="21">
      <c r="C761" s="34" t="s">
        <v>56</v>
      </c>
      <c r="D761" s="81">
        <v>290</v>
      </c>
      <c r="E761" s="81">
        <v>18</v>
      </c>
      <c r="F761" s="82">
        <v>308</v>
      </c>
    </row>
    <row r="763" spans="3:16" ht="23.25">
      <c r="C763" s="33" t="s">
        <v>55</v>
      </c>
      <c r="D763" s="33" t="s">
        <v>59</v>
      </c>
      <c r="E763" s="33" t="s">
        <v>60</v>
      </c>
      <c r="F763" s="33" t="s">
        <v>56</v>
      </c>
    </row>
    <row r="764" spans="3:16" ht="21">
      <c r="C764" s="34" t="s">
        <v>138</v>
      </c>
      <c r="D764" s="37">
        <v>0.13793103448275862</v>
      </c>
      <c r="E764" s="37">
        <v>0.1111111111111111</v>
      </c>
      <c r="F764" s="38">
        <v>0.13636363636363635</v>
      </c>
      <c r="G764" s="83"/>
    </row>
    <row r="765" spans="3:16" ht="21">
      <c r="C765" s="34" t="s">
        <v>169</v>
      </c>
      <c r="D765" s="37">
        <v>0.36896551724137933</v>
      </c>
      <c r="E765" s="37">
        <v>0.22222222222222221</v>
      </c>
      <c r="F765" s="38">
        <v>0.36038961038961037</v>
      </c>
    </row>
    <row r="766" spans="3:16" ht="21">
      <c r="C766" s="34" t="s">
        <v>140</v>
      </c>
      <c r="D766" s="37">
        <v>0.30689655172413793</v>
      </c>
      <c r="E766" s="37">
        <v>0.3888888888888889</v>
      </c>
      <c r="F766" s="38">
        <v>0.31168831168831168</v>
      </c>
    </row>
    <row r="767" spans="3:16" ht="21">
      <c r="C767" s="34" t="s">
        <v>170</v>
      </c>
      <c r="D767" s="37">
        <v>0.1</v>
      </c>
      <c r="E767" s="37">
        <v>0.27777777777777779</v>
      </c>
      <c r="F767" s="38">
        <v>0.11038961038961038</v>
      </c>
    </row>
    <row r="768" spans="3:16" ht="21">
      <c r="C768" s="34" t="s">
        <v>171</v>
      </c>
      <c r="D768" s="37">
        <v>8.6206896551724144E-2</v>
      </c>
      <c r="E768" s="37">
        <v>0</v>
      </c>
      <c r="F768" s="38">
        <v>8.1168831168831168E-2</v>
      </c>
    </row>
    <row r="769" spans="3:16" ht="40.5" customHeight="1"/>
    <row r="770" spans="3:16" ht="23.25">
      <c r="C770" s="141" t="s">
        <v>284</v>
      </c>
      <c r="D770" s="141"/>
      <c r="E770" s="141"/>
      <c r="F770" s="141"/>
      <c r="G770" s="141"/>
      <c r="H770" s="141"/>
      <c r="I770" s="141"/>
      <c r="J770" s="141"/>
      <c r="K770" s="141"/>
      <c r="L770" s="141"/>
      <c r="M770" s="141"/>
      <c r="N770" s="141"/>
      <c r="O770" s="141"/>
      <c r="P770" s="141"/>
    </row>
    <row r="771" spans="3:16" ht="12.75" customHeight="1"/>
    <row r="772" spans="3:16" ht="23.25">
      <c r="C772" s="33" t="s">
        <v>54</v>
      </c>
      <c r="D772" s="33" t="s">
        <v>60</v>
      </c>
      <c r="E772" s="33" t="s">
        <v>61</v>
      </c>
      <c r="F772" s="33" t="s">
        <v>62</v>
      </c>
      <c r="G772" s="33" t="s">
        <v>56</v>
      </c>
    </row>
    <row r="773" spans="3:16" ht="21">
      <c r="C773" s="34" t="s">
        <v>285</v>
      </c>
      <c r="D773" s="35">
        <v>2</v>
      </c>
      <c r="E773" s="35">
        <v>1</v>
      </c>
      <c r="F773" s="35">
        <v>3</v>
      </c>
      <c r="G773" s="35">
        <v>6</v>
      </c>
    </row>
    <row r="774" spans="3:16" ht="21">
      <c r="C774" s="34" t="s">
        <v>286</v>
      </c>
      <c r="D774" s="35">
        <v>3</v>
      </c>
      <c r="E774" s="35">
        <v>3</v>
      </c>
      <c r="F774" s="35">
        <v>2</v>
      </c>
      <c r="G774" s="35">
        <v>8</v>
      </c>
    </row>
    <row r="775" spans="3:16" ht="21">
      <c r="C775" s="34" t="s">
        <v>287</v>
      </c>
      <c r="D775" s="35">
        <v>11</v>
      </c>
      <c r="E775" s="35">
        <v>3</v>
      </c>
      <c r="F775" s="35">
        <v>1</v>
      </c>
      <c r="G775" s="35">
        <v>15</v>
      </c>
    </row>
    <row r="776" spans="3:16" ht="21">
      <c r="C776" s="34" t="s">
        <v>288</v>
      </c>
      <c r="D776" s="35">
        <v>2</v>
      </c>
      <c r="E776" s="35">
        <v>0</v>
      </c>
      <c r="F776" s="35">
        <v>1</v>
      </c>
      <c r="G776" s="35">
        <v>3</v>
      </c>
    </row>
    <row r="796" spans="3:7" ht="23.25">
      <c r="C796" s="33" t="s">
        <v>55</v>
      </c>
      <c r="D796" s="33" t="s">
        <v>60</v>
      </c>
      <c r="E796" s="33" t="s">
        <v>61</v>
      </c>
      <c r="F796" s="33" t="s">
        <v>62</v>
      </c>
      <c r="G796" s="33" t="s">
        <v>56</v>
      </c>
    </row>
    <row r="797" spans="3:7" ht="21">
      <c r="C797" s="34" t="s">
        <v>285</v>
      </c>
      <c r="D797" s="37">
        <v>0.1111111111111111</v>
      </c>
      <c r="E797" s="37">
        <v>0.14285714285714285</v>
      </c>
      <c r="F797" s="37">
        <v>0.42857142857142855</v>
      </c>
      <c r="G797" s="37">
        <v>0.1875</v>
      </c>
    </row>
    <row r="798" spans="3:7" ht="21">
      <c r="C798" s="34" t="s">
        <v>286</v>
      </c>
      <c r="D798" s="37">
        <v>0.16666666666666666</v>
      </c>
      <c r="E798" s="37">
        <v>0.42857142857142855</v>
      </c>
      <c r="F798" s="37">
        <v>0.2857142857142857</v>
      </c>
      <c r="G798" s="37">
        <v>0.25</v>
      </c>
    </row>
    <row r="799" spans="3:7" ht="21">
      <c r="C799" s="34" t="s">
        <v>287</v>
      </c>
      <c r="D799" s="37">
        <v>0.61111111111111116</v>
      </c>
      <c r="E799" s="37">
        <v>0.42857142857142855</v>
      </c>
      <c r="F799" s="37">
        <v>0.14285714285714285</v>
      </c>
      <c r="G799" s="37">
        <v>0.46875</v>
      </c>
    </row>
    <row r="800" spans="3:7" ht="21">
      <c r="C800" s="34" t="s">
        <v>288</v>
      </c>
      <c r="D800" s="37">
        <v>0.1111111111111111</v>
      </c>
      <c r="E800" s="37">
        <v>0</v>
      </c>
      <c r="F800" s="37">
        <v>0.14285714285714285</v>
      </c>
      <c r="G800" s="37">
        <v>9.375E-2</v>
      </c>
    </row>
    <row r="801" spans="3:16" ht="98.25" customHeight="1"/>
    <row r="802" spans="3:16" ht="22.5">
      <c r="C802" s="140" t="s">
        <v>289</v>
      </c>
      <c r="D802" s="140"/>
      <c r="E802" s="140"/>
      <c r="F802" s="140"/>
      <c r="G802" s="140"/>
      <c r="H802" s="140"/>
      <c r="I802" s="140"/>
      <c r="J802" s="140"/>
      <c r="K802" s="140"/>
      <c r="L802" s="140"/>
      <c r="M802" s="140"/>
      <c r="N802" s="140"/>
      <c r="O802" s="140"/>
      <c r="P802" s="140"/>
    </row>
    <row r="804" spans="3:16" ht="23.25">
      <c r="C804" s="33" t="s">
        <v>290</v>
      </c>
      <c r="D804" s="33" t="s">
        <v>61</v>
      </c>
      <c r="E804" s="33" t="s">
        <v>62</v>
      </c>
      <c r="F804" s="33" t="s">
        <v>56</v>
      </c>
    </row>
    <row r="805" spans="3:16" ht="21">
      <c r="C805" s="34" t="s">
        <v>37</v>
      </c>
      <c r="D805" s="35">
        <v>0</v>
      </c>
      <c r="E805" s="35">
        <v>1</v>
      </c>
      <c r="F805" s="35">
        <v>1</v>
      </c>
    </row>
    <row r="806" spans="3:16" ht="21">
      <c r="C806" s="34" t="s">
        <v>291</v>
      </c>
      <c r="D806" s="35">
        <v>3</v>
      </c>
      <c r="E806" s="35">
        <v>3</v>
      </c>
      <c r="F806" s="35">
        <v>6</v>
      </c>
    </row>
    <row r="807" spans="3:16" ht="21">
      <c r="C807" s="34" t="s">
        <v>101</v>
      </c>
      <c r="D807" s="35">
        <v>1</v>
      </c>
      <c r="E807" s="35">
        <v>1</v>
      </c>
      <c r="F807" s="35">
        <v>2</v>
      </c>
    </row>
    <row r="808" spans="3:16" ht="21">
      <c r="C808" s="34" t="s">
        <v>292</v>
      </c>
      <c r="D808" s="35">
        <v>0</v>
      </c>
      <c r="E808" s="35">
        <v>0</v>
      </c>
      <c r="F808" s="35">
        <v>0</v>
      </c>
    </row>
    <row r="809" spans="3:16" ht="21">
      <c r="C809" s="34" t="s">
        <v>293</v>
      </c>
      <c r="D809" s="35">
        <v>3</v>
      </c>
      <c r="E809" s="35">
        <v>2</v>
      </c>
      <c r="F809" s="35">
        <v>5</v>
      </c>
    </row>
    <row r="811" spans="3:16" ht="23.25">
      <c r="C811" s="33" t="s">
        <v>294</v>
      </c>
      <c r="D811" s="33" t="s">
        <v>61</v>
      </c>
      <c r="E811" s="33" t="s">
        <v>62</v>
      </c>
      <c r="F811" s="33" t="s">
        <v>56</v>
      </c>
    </row>
    <row r="812" spans="3:16" ht="21">
      <c r="C812" s="34" t="s">
        <v>37</v>
      </c>
      <c r="D812" s="37">
        <v>0</v>
      </c>
      <c r="E812" s="37">
        <v>0.14285714285714285</v>
      </c>
      <c r="F812" s="37">
        <v>7.1428571428571425E-2</v>
      </c>
    </row>
    <row r="813" spans="3:16" ht="21">
      <c r="C813" s="34" t="s">
        <v>291</v>
      </c>
      <c r="D813" s="37">
        <v>0.42857142857142855</v>
      </c>
      <c r="E813" s="37">
        <v>0.42857142857142855</v>
      </c>
      <c r="F813" s="37">
        <v>0.42857142857142855</v>
      </c>
    </row>
    <row r="814" spans="3:16" ht="21">
      <c r="C814" s="34" t="s">
        <v>101</v>
      </c>
      <c r="D814" s="37">
        <v>0.14285714285714285</v>
      </c>
      <c r="E814" s="37">
        <v>0.14285714285714285</v>
      </c>
      <c r="F814" s="37">
        <v>0.14285714285714285</v>
      </c>
    </row>
    <row r="815" spans="3:16" ht="21">
      <c r="C815" s="34" t="s">
        <v>292</v>
      </c>
      <c r="D815" s="37">
        <v>0</v>
      </c>
      <c r="E815" s="37">
        <v>0</v>
      </c>
      <c r="F815" s="37">
        <v>0</v>
      </c>
    </row>
    <row r="816" spans="3:16" ht="21">
      <c r="C816" s="34" t="s">
        <v>293</v>
      </c>
      <c r="D816" s="37">
        <v>0.42857142857142855</v>
      </c>
      <c r="E816" s="37">
        <v>0.2857142857142857</v>
      </c>
      <c r="F816" s="37">
        <v>0.35714285714285715</v>
      </c>
    </row>
    <row r="818" spans="3:6" ht="23.25">
      <c r="C818" s="57" t="s">
        <v>295</v>
      </c>
      <c r="D818" s="33" t="s">
        <v>61</v>
      </c>
      <c r="E818" s="33" t="s">
        <v>62</v>
      </c>
      <c r="F818" s="33" t="s">
        <v>56</v>
      </c>
    </row>
    <row r="819" spans="3:6" ht="21">
      <c r="C819" s="34" t="s">
        <v>37</v>
      </c>
      <c r="D819" s="35">
        <v>1</v>
      </c>
      <c r="E819" s="35">
        <v>0</v>
      </c>
      <c r="F819" s="35">
        <v>1</v>
      </c>
    </row>
    <row r="820" spans="3:6" ht="21">
      <c r="C820" s="34" t="s">
        <v>291</v>
      </c>
      <c r="D820" s="35">
        <v>2</v>
      </c>
      <c r="E820" s="35">
        <v>4</v>
      </c>
      <c r="F820" s="35">
        <v>6</v>
      </c>
    </row>
    <row r="821" spans="3:6" ht="21">
      <c r="C821" s="34" t="s">
        <v>101</v>
      </c>
      <c r="D821" s="35">
        <v>3</v>
      </c>
      <c r="E821" s="35">
        <v>0</v>
      </c>
      <c r="F821" s="35">
        <v>3</v>
      </c>
    </row>
    <row r="822" spans="3:6" ht="21">
      <c r="C822" s="34" t="s">
        <v>292</v>
      </c>
      <c r="D822" s="35">
        <v>0</v>
      </c>
      <c r="E822" s="35">
        <v>0</v>
      </c>
      <c r="F822" s="35">
        <v>0</v>
      </c>
    </row>
    <row r="823" spans="3:6" ht="21">
      <c r="C823" s="34" t="s">
        <v>293</v>
      </c>
      <c r="D823" s="35">
        <v>1</v>
      </c>
      <c r="E823" s="35">
        <v>3</v>
      </c>
      <c r="F823" s="35">
        <v>4</v>
      </c>
    </row>
    <row r="825" spans="3:6" ht="46.5">
      <c r="C825" s="57" t="s">
        <v>296</v>
      </c>
      <c r="D825" s="33" t="s">
        <v>61</v>
      </c>
      <c r="E825" s="33" t="s">
        <v>62</v>
      </c>
      <c r="F825" s="33" t="s">
        <v>56</v>
      </c>
    </row>
    <row r="826" spans="3:6" ht="21">
      <c r="C826" s="34" t="s">
        <v>37</v>
      </c>
      <c r="D826" s="37">
        <v>0.14285714285714285</v>
      </c>
      <c r="E826" s="37">
        <v>0</v>
      </c>
      <c r="F826" s="37">
        <v>7.1428571428571425E-2</v>
      </c>
    </row>
    <row r="827" spans="3:6" ht="21">
      <c r="C827" s="34" t="s">
        <v>291</v>
      </c>
      <c r="D827" s="37">
        <v>0.2857142857142857</v>
      </c>
      <c r="E827" s="37">
        <v>0.5714285714285714</v>
      </c>
      <c r="F827" s="37">
        <v>0.42857142857142855</v>
      </c>
    </row>
    <row r="828" spans="3:6" ht="21">
      <c r="C828" s="34" t="s">
        <v>101</v>
      </c>
      <c r="D828" s="37">
        <v>0.42857142857142855</v>
      </c>
      <c r="E828" s="37">
        <v>0</v>
      </c>
      <c r="F828" s="37">
        <v>0.21428571428571427</v>
      </c>
    </row>
    <row r="829" spans="3:6" ht="21">
      <c r="C829" s="34" t="s">
        <v>292</v>
      </c>
      <c r="D829" s="37">
        <v>0</v>
      </c>
      <c r="E829" s="37">
        <v>0</v>
      </c>
      <c r="F829" s="37">
        <v>0</v>
      </c>
    </row>
    <row r="830" spans="3:6" ht="21">
      <c r="C830" s="34" t="s">
        <v>293</v>
      </c>
      <c r="D830" s="37">
        <v>0.14285714285714285</v>
      </c>
      <c r="E830" s="37">
        <v>0.42857142857142855</v>
      </c>
      <c r="F830" s="37">
        <v>0.2857142857142857</v>
      </c>
    </row>
    <row r="832" spans="3:6" ht="23.25">
      <c r="C832" s="33" t="s">
        <v>297</v>
      </c>
      <c r="D832" s="33" t="s">
        <v>61</v>
      </c>
      <c r="E832" s="33" t="s">
        <v>62</v>
      </c>
      <c r="F832" s="33" t="s">
        <v>56</v>
      </c>
    </row>
    <row r="833" spans="3:6" ht="21">
      <c r="C833" s="34" t="s">
        <v>37</v>
      </c>
      <c r="D833" s="35">
        <v>2</v>
      </c>
      <c r="E833" s="35">
        <v>3</v>
      </c>
      <c r="F833" s="35">
        <v>5</v>
      </c>
    </row>
    <row r="834" spans="3:6" ht="21">
      <c r="C834" s="34" t="s">
        <v>291</v>
      </c>
      <c r="D834" s="35">
        <v>2</v>
      </c>
      <c r="E834" s="35">
        <v>4</v>
      </c>
      <c r="F834" s="35">
        <v>6</v>
      </c>
    </row>
    <row r="835" spans="3:6" ht="21">
      <c r="C835" s="34" t="s">
        <v>101</v>
      </c>
      <c r="D835" s="35">
        <v>2</v>
      </c>
      <c r="E835" s="35">
        <v>0</v>
      </c>
      <c r="F835" s="35">
        <v>2</v>
      </c>
    </row>
    <row r="836" spans="3:6" ht="21">
      <c r="C836" s="34" t="s">
        <v>292</v>
      </c>
      <c r="D836" s="35">
        <v>0</v>
      </c>
      <c r="E836" s="35">
        <v>0</v>
      </c>
      <c r="F836" s="35">
        <v>0</v>
      </c>
    </row>
    <row r="837" spans="3:6" ht="21">
      <c r="C837" s="34" t="s">
        <v>293</v>
      </c>
      <c r="D837" s="35">
        <v>1</v>
      </c>
      <c r="E837" s="35">
        <v>0</v>
      </c>
      <c r="F837" s="35">
        <v>1</v>
      </c>
    </row>
    <row r="841" spans="3:6" ht="23.25">
      <c r="C841" s="57" t="s">
        <v>298</v>
      </c>
      <c r="D841" s="33" t="s">
        <v>61</v>
      </c>
      <c r="E841" s="33" t="s">
        <v>62</v>
      </c>
      <c r="F841" s="33" t="s">
        <v>56</v>
      </c>
    </row>
    <row r="842" spans="3:6" ht="21">
      <c r="C842" s="34" t="s">
        <v>37</v>
      </c>
      <c r="D842" s="37">
        <v>0.2857142857142857</v>
      </c>
      <c r="E842" s="37">
        <v>0.42857142857142855</v>
      </c>
      <c r="F842" s="37">
        <v>0.35714285714285715</v>
      </c>
    </row>
    <row r="843" spans="3:6" ht="21">
      <c r="C843" s="34" t="s">
        <v>291</v>
      </c>
      <c r="D843" s="37">
        <v>0.2857142857142857</v>
      </c>
      <c r="E843" s="37">
        <v>0.5714285714285714</v>
      </c>
      <c r="F843" s="37">
        <v>0.42857142857142855</v>
      </c>
    </row>
    <row r="844" spans="3:6" ht="21">
      <c r="C844" s="34" t="s">
        <v>101</v>
      </c>
      <c r="D844" s="37">
        <v>0.2857142857142857</v>
      </c>
      <c r="E844" s="37">
        <v>0</v>
      </c>
      <c r="F844" s="37">
        <v>0.14285714285714285</v>
      </c>
    </row>
    <row r="845" spans="3:6" ht="21">
      <c r="C845" s="34" t="s">
        <v>292</v>
      </c>
      <c r="D845" s="37">
        <v>0</v>
      </c>
      <c r="E845" s="37">
        <v>0</v>
      </c>
      <c r="F845" s="37">
        <v>0</v>
      </c>
    </row>
    <row r="846" spans="3:6" ht="21">
      <c r="C846" s="34" t="s">
        <v>293</v>
      </c>
      <c r="D846" s="37">
        <v>0.14285714285714285</v>
      </c>
      <c r="E846" s="37">
        <v>0</v>
      </c>
      <c r="F846" s="37">
        <v>7.1428571428571425E-2</v>
      </c>
    </row>
    <row r="849" spans="3:6" ht="23.25">
      <c r="C849" s="33" t="s">
        <v>299</v>
      </c>
      <c r="D849" s="33" t="s">
        <v>61</v>
      </c>
      <c r="E849" s="33" t="s">
        <v>62</v>
      </c>
      <c r="F849" s="33" t="s">
        <v>56</v>
      </c>
    </row>
    <row r="850" spans="3:6" ht="21">
      <c r="C850" s="34" t="s">
        <v>37</v>
      </c>
      <c r="D850" s="35">
        <v>0</v>
      </c>
      <c r="E850" s="35">
        <v>0</v>
      </c>
      <c r="F850" s="35">
        <v>0</v>
      </c>
    </row>
    <row r="851" spans="3:6" ht="21">
      <c r="C851" s="34" t="s">
        <v>291</v>
      </c>
      <c r="D851" s="35">
        <v>1</v>
      </c>
      <c r="E851" s="35">
        <v>2</v>
      </c>
      <c r="F851" s="35">
        <v>3</v>
      </c>
    </row>
    <row r="852" spans="3:6" ht="21">
      <c r="C852" s="34" t="s">
        <v>101</v>
      </c>
      <c r="D852" s="35">
        <v>2</v>
      </c>
      <c r="E852" s="35">
        <v>2</v>
      </c>
      <c r="F852" s="35">
        <v>4</v>
      </c>
    </row>
    <row r="853" spans="3:6" ht="21">
      <c r="C853" s="34" t="s">
        <v>292</v>
      </c>
      <c r="D853" s="35">
        <v>2</v>
      </c>
      <c r="E853" s="35">
        <v>0</v>
      </c>
      <c r="F853" s="35">
        <v>2</v>
      </c>
    </row>
    <row r="854" spans="3:6" ht="21">
      <c r="C854" s="34" t="s">
        <v>293</v>
      </c>
      <c r="D854" s="35">
        <v>2</v>
      </c>
      <c r="E854" s="35">
        <v>3</v>
      </c>
      <c r="F854" s="35">
        <v>5</v>
      </c>
    </row>
    <row r="857" spans="3:6" ht="23.25">
      <c r="C857" s="57" t="s">
        <v>300</v>
      </c>
      <c r="D857" s="33" t="s">
        <v>61</v>
      </c>
      <c r="E857" s="33" t="s">
        <v>62</v>
      </c>
      <c r="F857" s="33" t="s">
        <v>56</v>
      </c>
    </row>
    <row r="858" spans="3:6" ht="21">
      <c r="C858" s="34" t="s">
        <v>37</v>
      </c>
      <c r="D858" s="37">
        <v>0</v>
      </c>
      <c r="E858" s="37">
        <v>0</v>
      </c>
      <c r="F858" s="37">
        <v>0</v>
      </c>
    </row>
    <row r="859" spans="3:6" ht="21">
      <c r="C859" s="34" t="s">
        <v>291</v>
      </c>
      <c r="D859" s="37">
        <v>0.14285714285714285</v>
      </c>
      <c r="E859" s="37">
        <v>0.2857142857142857</v>
      </c>
      <c r="F859" s="37">
        <v>0.21428571428571427</v>
      </c>
    </row>
    <row r="860" spans="3:6" ht="21">
      <c r="C860" s="34" t="s">
        <v>101</v>
      </c>
      <c r="D860" s="37">
        <v>0.2857142857142857</v>
      </c>
      <c r="E860" s="37">
        <v>0.2857142857142857</v>
      </c>
      <c r="F860" s="37">
        <v>0.2857142857142857</v>
      </c>
    </row>
    <row r="861" spans="3:6" ht="21">
      <c r="C861" s="34" t="s">
        <v>292</v>
      </c>
      <c r="D861" s="37">
        <v>0.2857142857142857</v>
      </c>
      <c r="E861" s="37">
        <v>0</v>
      </c>
      <c r="F861" s="37">
        <v>0.14285714285714285</v>
      </c>
    </row>
    <row r="862" spans="3:6" ht="21">
      <c r="C862" s="34" t="s">
        <v>293</v>
      </c>
      <c r="D862" s="37">
        <v>0.2857142857142857</v>
      </c>
      <c r="E862" s="37">
        <v>0.42857142857142855</v>
      </c>
      <c r="F862" s="37">
        <v>0.35714285714285715</v>
      </c>
    </row>
    <row r="864" spans="3:6" ht="23.25">
      <c r="C864" s="33" t="s">
        <v>301</v>
      </c>
      <c r="D864" s="33" t="s">
        <v>61</v>
      </c>
      <c r="E864" s="33" t="s">
        <v>62</v>
      </c>
      <c r="F864" s="33" t="s">
        <v>56</v>
      </c>
    </row>
    <row r="865" spans="3:6" ht="21">
      <c r="C865" s="34" t="s">
        <v>37</v>
      </c>
      <c r="D865" s="35">
        <v>1</v>
      </c>
      <c r="E865" s="35">
        <v>2</v>
      </c>
      <c r="F865" s="35">
        <v>3</v>
      </c>
    </row>
    <row r="866" spans="3:6" ht="21">
      <c r="C866" s="34" t="s">
        <v>291</v>
      </c>
      <c r="D866" s="35">
        <v>3</v>
      </c>
      <c r="E866" s="35">
        <v>5</v>
      </c>
      <c r="F866" s="35">
        <v>8</v>
      </c>
    </row>
    <row r="867" spans="3:6" ht="21">
      <c r="C867" s="34" t="s">
        <v>101</v>
      </c>
      <c r="D867" s="35">
        <v>2</v>
      </c>
      <c r="E867" s="35">
        <v>0</v>
      </c>
      <c r="F867" s="35">
        <v>2</v>
      </c>
    </row>
    <row r="868" spans="3:6" ht="21">
      <c r="C868" s="34" t="s">
        <v>292</v>
      </c>
      <c r="D868" s="35">
        <v>0</v>
      </c>
      <c r="E868" s="35">
        <v>0</v>
      </c>
      <c r="F868" s="35">
        <v>0</v>
      </c>
    </row>
    <row r="869" spans="3:6" ht="21">
      <c r="C869" s="34" t="s">
        <v>293</v>
      </c>
      <c r="D869" s="35">
        <v>1</v>
      </c>
      <c r="E869" s="35">
        <v>0</v>
      </c>
      <c r="F869" s="35">
        <v>1</v>
      </c>
    </row>
    <row r="872" spans="3:6" ht="23.25">
      <c r="C872" s="57" t="s">
        <v>302</v>
      </c>
      <c r="D872" s="33" t="s">
        <v>61</v>
      </c>
      <c r="E872" s="33" t="s">
        <v>62</v>
      </c>
      <c r="F872" s="33" t="s">
        <v>56</v>
      </c>
    </row>
    <row r="873" spans="3:6" ht="21">
      <c r="C873" s="34" t="s">
        <v>37</v>
      </c>
      <c r="D873" s="37">
        <v>0.14285714285714285</v>
      </c>
      <c r="E873" s="37">
        <v>0.2857142857142857</v>
      </c>
      <c r="F873" s="37">
        <v>0.21428571428571427</v>
      </c>
    </row>
    <row r="874" spans="3:6" ht="21">
      <c r="C874" s="34" t="s">
        <v>291</v>
      </c>
      <c r="D874" s="37">
        <v>0.42857142857142855</v>
      </c>
      <c r="E874" s="37">
        <v>0.7142857142857143</v>
      </c>
      <c r="F874" s="37">
        <v>0.5714285714285714</v>
      </c>
    </row>
    <row r="875" spans="3:6" ht="21">
      <c r="C875" s="34" t="s">
        <v>101</v>
      </c>
      <c r="D875" s="37">
        <v>0.2857142857142857</v>
      </c>
      <c r="E875" s="37">
        <v>0</v>
      </c>
      <c r="F875" s="37">
        <v>0.14285714285714285</v>
      </c>
    </row>
    <row r="876" spans="3:6" ht="21">
      <c r="C876" s="34" t="s">
        <v>292</v>
      </c>
      <c r="D876" s="37">
        <v>0</v>
      </c>
      <c r="E876" s="37">
        <v>0</v>
      </c>
      <c r="F876" s="37">
        <v>0</v>
      </c>
    </row>
    <row r="877" spans="3:6" ht="21">
      <c r="C877" s="34" t="s">
        <v>293</v>
      </c>
      <c r="D877" s="37">
        <v>0.14285714285714285</v>
      </c>
      <c r="E877" s="37">
        <v>0</v>
      </c>
      <c r="F877" s="37">
        <v>7.1428571428571425E-2</v>
      </c>
    </row>
    <row r="879" spans="3:6" ht="46.5">
      <c r="C879" s="57" t="s">
        <v>303</v>
      </c>
      <c r="D879" s="33" t="s">
        <v>61</v>
      </c>
      <c r="E879" s="33" t="s">
        <v>62</v>
      </c>
      <c r="F879" s="33" t="s">
        <v>56</v>
      </c>
    </row>
    <row r="880" spans="3:6" ht="21">
      <c r="C880" s="34" t="s">
        <v>37</v>
      </c>
      <c r="D880" s="35">
        <v>0</v>
      </c>
      <c r="E880" s="35">
        <v>3</v>
      </c>
      <c r="F880" s="35">
        <v>3</v>
      </c>
    </row>
    <row r="881" spans="3:16" ht="21">
      <c r="C881" s="34" t="s">
        <v>291</v>
      </c>
      <c r="D881" s="35">
        <v>4</v>
      </c>
      <c r="E881" s="35">
        <v>3</v>
      </c>
      <c r="F881" s="35">
        <v>7</v>
      </c>
    </row>
    <row r="882" spans="3:16" ht="21">
      <c r="C882" s="34" t="s">
        <v>101</v>
      </c>
      <c r="D882" s="35">
        <v>2</v>
      </c>
      <c r="E882" s="35">
        <v>0</v>
      </c>
      <c r="F882" s="35">
        <v>2</v>
      </c>
    </row>
    <row r="883" spans="3:16" ht="21">
      <c r="C883" s="34" t="s">
        <v>292</v>
      </c>
      <c r="D883" s="35">
        <v>0</v>
      </c>
      <c r="E883" s="35">
        <v>0</v>
      </c>
      <c r="F883" s="35">
        <v>0</v>
      </c>
    </row>
    <row r="884" spans="3:16" ht="21">
      <c r="C884" s="34" t="s">
        <v>293</v>
      </c>
      <c r="D884" s="35">
        <v>1</v>
      </c>
      <c r="E884" s="35">
        <v>1</v>
      </c>
      <c r="F884" s="35">
        <v>2</v>
      </c>
    </row>
    <row r="886" spans="3:16" ht="46.5">
      <c r="C886" s="57" t="s">
        <v>304</v>
      </c>
      <c r="D886" s="33" t="s">
        <v>61</v>
      </c>
      <c r="E886" s="33" t="s">
        <v>62</v>
      </c>
      <c r="F886" s="33" t="s">
        <v>56</v>
      </c>
    </row>
    <row r="887" spans="3:16" ht="21">
      <c r="C887" s="34" t="s">
        <v>37</v>
      </c>
      <c r="D887" s="37">
        <v>0</v>
      </c>
      <c r="E887" s="37">
        <v>0.42857142857142855</v>
      </c>
      <c r="F887" s="37">
        <v>0.21428571428571427</v>
      </c>
    </row>
    <row r="888" spans="3:16" ht="21">
      <c r="C888" s="34" t="s">
        <v>291</v>
      </c>
      <c r="D888" s="37">
        <v>0.5714285714285714</v>
      </c>
      <c r="E888" s="37">
        <v>0.42857142857142855</v>
      </c>
      <c r="F888" s="37">
        <v>0.5</v>
      </c>
    </row>
    <row r="889" spans="3:16" ht="21">
      <c r="C889" s="34" t="s">
        <v>101</v>
      </c>
      <c r="D889" s="37">
        <v>0.2857142857142857</v>
      </c>
      <c r="E889" s="37">
        <v>0</v>
      </c>
      <c r="F889" s="37">
        <v>0.14285714285714285</v>
      </c>
    </row>
    <row r="890" spans="3:16" ht="21">
      <c r="C890" s="34" t="s">
        <v>292</v>
      </c>
      <c r="D890" s="37">
        <v>0</v>
      </c>
      <c r="E890" s="37">
        <v>0</v>
      </c>
      <c r="F890" s="37">
        <v>0</v>
      </c>
    </row>
    <row r="891" spans="3:16" ht="21">
      <c r="C891" s="34" t="s">
        <v>293</v>
      </c>
      <c r="D891" s="37">
        <v>0.14285714285714285</v>
      </c>
      <c r="E891" s="37">
        <v>0.14285714285714285</v>
      </c>
      <c r="F891" s="37">
        <v>0.14285714285714285</v>
      </c>
    </row>
    <row r="893" spans="3:16" s="55" customFormat="1" ht="45.75" customHeight="1">
      <c r="C893" s="142" t="s">
        <v>305</v>
      </c>
      <c r="D893" s="142"/>
      <c r="E893" s="142"/>
      <c r="F893" s="142"/>
      <c r="G893" s="142"/>
      <c r="H893" s="142"/>
      <c r="I893" s="142"/>
      <c r="J893" s="142"/>
      <c r="K893" s="142"/>
      <c r="L893" s="142"/>
      <c r="M893" s="142"/>
      <c r="N893" s="142"/>
      <c r="O893" s="142"/>
      <c r="P893" s="142"/>
    </row>
    <row r="895" spans="3:16" ht="23.25">
      <c r="C895" s="57" t="s">
        <v>102</v>
      </c>
      <c r="D895" s="33" t="s">
        <v>59</v>
      </c>
      <c r="E895" s="33" t="s">
        <v>103</v>
      </c>
    </row>
    <row r="896" spans="3:16" ht="21">
      <c r="C896" s="34" t="s">
        <v>37</v>
      </c>
      <c r="D896" s="35">
        <v>67</v>
      </c>
      <c r="E896" s="37">
        <v>0.19088319088319089</v>
      </c>
    </row>
    <row r="897" spans="3:16" ht="21">
      <c r="C897" s="34" t="s">
        <v>104</v>
      </c>
      <c r="D897" s="35">
        <v>70</v>
      </c>
      <c r="E897" s="37">
        <v>0.19943019943019943</v>
      </c>
    </row>
    <row r="898" spans="3:16" ht="21">
      <c r="C898" s="34" t="s">
        <v>101</v>
      </c>
      <c r="D898" s="35">
        <v>7</v>
      </c>
      <c r="E898" s="37">
        <v>1.9943019943019943E-2</v>
      </c>
    </row>
    <row r="899" spans="3:16" ht="21">
      <c r="C899" s="34" t="s">
        <v>306</v>
      </c>
      <c r="D899" s="35">
        <v>0</v>
      </c>
      <c r="E899" s="37">
        <v>0</v>
      </c>
    </row>
    <row r="900" spans="3:16" ht="21">
      <c r="C900" s="34" t="s">
        <v>172</v>
      </c>
      <c r="D900" s="35">
        <v>165</v>
      </c>
      <c r="E900" s="37">
        <v>0.47008547008547008</v>
      </c>
    </row>
    <row r="901" spans="3:16" ht="123" customHeight="1"/>
    <row r="902" spans="3:16" ht="22.5">
      <c r="C902" s="140" t="s">
        <v>307</v>
      </c>
      <c r="D902" s="140"/>
      <c r="E902" s="140"/>
      <c r="F902" s="140"/>
      <c r="G902" s="140"/>
      <c r="H902" s="140"/>
      <c r="I902" s="140"/>
      <c r="J902" s="140"/>
      <c r="K902" s="140"/>
      <c r="L902" s="140"/>
      <c r="M902" s="140"/>
      <c r="N902" s="140"/>
      <c r="O902" s="140"/>
      <c r="P902" s="140"/>
    </row>
    <row r="903" spans="3:16" ht="45.75" customHeight="1"/>
    <row r="904" spans="3:16" ht="23.25">
      <c r="C904" s="57" t="s">
        <v>275</v>
      </c>
      <c r="D904" s="33" t="s">
        <v>60</v>
      </c>
      <c r="E904" s="33" t="s">
        <v>308</v>
      </c>
    </row>
    <row r="905" spans="3:16" ht="21">
      <c r="C905" s="34" t="s">
        <v>138</v>
      </c>
      <c r="D905" s="35">
        <v>8</v>
      </c>
      <c r="E905" s="37">
        <v>0.2857142857142857</v>
      </c>
    </row>
    <row r="906" spans="3:16" ht="21">
      <c r="C906" s="34" t="s">
        <v>169</v>
      </c>
      <c r="D906" s="35">
        <v>9</v>
      </c>
      <c r="E906" s="37">
        <v>0.32142857142857145</v>
      </c>
    </row>
    <row r="907" spans="3:16" ht="21">
      <c r="C907" s="34" t="s">
        <v>140</v>
      </c>
      <c r="D907" s="35">
        <v>1</v>
      </c>
      <c r="E907" s="37">
        <v>3.5714285714285712E-2</v>
      </c>
    </row>
    <row r="908" spans="3:16" ht="21">
      <c r="C908" s="34" t="s">
        <v>170</v>
      </c>
      <c r="D908" s="35">
        <v>0</v>
      </c>
      <c r="E908" s="37">
        <v>0</v>
      </c>
    </row>
    <row r="909" spans="3:16" ht="21">
      <c r="C909" s="34" t="s">
        <v>172</v>
      </c>
      <c r="D909" s="35">
        <v>10</v>
      </c>
      <c r="E909" s="37">
        <v>0.35714285714285715</v>
      </c>
    </row>
  </sheetData>
  <mergeCells count="72">
    <mergeCell ref="C902:P902"/>
    <mergeCell ref="C674:P674"/>
    <mergeCell ref="C676:P676"/>
    <mergeCell ref="C689:P689"/>
    <mergeCell ref="C691:P691"/>
    <mergeCell ref="C707:P707"/>
    <mergeCell ref="C709:P709"/>
    <mergeCell ref="C742:P742"/>
    <mergeCell ref="C753:P753"/>
    <mergeCell ref="C770:P770"/>
    <mergeCell ref="C802:P802"/>
    <mergeCell ref="C893:P893"/>
    <mergeCell ref="C650:P650"/>
    <mergeCell ref="C488:P488"/>
    <mergeCell ref="C507:P507"/>
    <mergeCell ref="C519:P519"/>
    <mergeCell ref="C535:P535"/>
    <mergeCell ref="C547:P547"/>
    <mergeCell ref="C569:P569"/>
    <mergeCell ref="C591:P591"/>
    <mergeCell ref="C593:P593"/>
    <mergeCell ref="C610:P610"/>
    <mergeCell ref="C632:P632"/>
    <mergeCell ref="C648:P648"/>
    <mergeCell ref="C472:P472"/>
    <mergeCell ref="C308:P308"/>
    <mergeCell ref="C324:P324"/>
    <mergeCell ref="C338:P338"/>
    <mergeCell ref="C356:P356"/>
    <mergeCell ref="C368:P368"/>
    <mergeCell ref="C392:P392"/>
    <mergeCell ref="C402:P402"/>
    <mergeCell ref="C431:P431"/>
    <mergeCell ref="C433:P433"/>
    <mergeCell ref="C443:P443"/>
    <mergeCell ref="C445:P445"/>
    <mergeCell ref="C306:P306"/>
    <mergeCell ref="C148:I148"/>
    <mergeCell ref="C149:I149"/>
    <mergeCell ref="C150:I150"/>
    <mergeCell ref="C151:I151"/>
    <mergeCell ref="C152:I152"/>
    <mergeCell ref="C153:I153"/>
    <mergeCell ref="C154:I154"/>
    <mergeCell ref="C155:I155"/>
    <mergeCell ref="C156:I156"/>
    <mergeCell ref="C166:P166"/>
    <mergeCell ref="C168:P168"/>
    <mergeCell ref="C130:I130"/>
    <mergeCell ref="C119:I119"/>
    <mergeCell ref="C120:I120"/>
    <mergeCell ref="C121:I121"/>
    <mergeCell ref="C122:I122"/>
    <mergeCell ref="C123:I123"/>
    <mergeCell ref="C124:I124"/>
    <mergeCell ref="C125:I125"/>
    <mergeCell ref="C126:I126"/>
    <mergeCell ref="C127:I127"/>
    <mergeCell ref="C128:I128"/>
    <mergeCell ref="C129:I129"/>
    <mergeCell ref="C118:I118"/>
    <mergeCell ref="C53:P53"/>
    <mergeCell ref="C55:P55"/>
    <mergeCell ref="C65:P65"/>
    <mergeCell ref="C77:P77"/>
    <mergeCell ref="C92:P92"/>
    <mergeCell ref="C94:P94"/>
    <mergeCell ref="C112:P112"/>
    <mergeCell ref="C114:I114"/>
    <mergeCell ref="C115:I115"/>
    <mergeCell ref="C116:I116"/>
    <mergeCell ref="C117:I1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4:S289"/>
  <sheetViews>
    <sheetView topLeftCell="A19" zoomScale="110" zoomScaleNormal="110" workbookViewId="0">
      <selection activeCell="E48" sqref="E48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44" spans="3:6" ht="18.75">
      <c r="C44" s="58" t="s">
        <v>136</v>
      </c>
    </row>
    <row r="45" spans="3:6" ht="18.75">
      <c r="C45" s="84" t="s">
        <v>351</v>
      </c>
      <c r="F45" s="85"/>
    </row>
    <row r="46" spans="3:6" ht="18.75">
      <c r="C46" s="58" t="s">
        <v>341</v>
      </c>
    </row>
    <row r="47" spans="3:6" ht="18.75">
      <c r="C47" s="58" t="s">
        <v>340</v>
      </c>
    </row>
    <row r="48" spans="3:6" ht="18.75">
      <c r="C48" s="84" t="s">
        <v>352</v>
      </c>
    </row>
    <row r="50" spans="2:19" ht="39" customHeight="1">
      <c r="B50" s="31"/>
      <c r="C50" s="136" t="s">
        <v>57</v>
      </c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R50" s="59"/>
      <c r="S50" s="32"/>
    </row>
    <row r="51" spans="2:19" ht="19.5" customHeight="1">
      <c r="B51" s="31"/>
      <c r="C51" s="3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23.25">
      <c r="B52" s="31"/>
      <c r="C52" s="137" t="s">
        <v>58</v>
      </c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R52" s="59"/>
      <c r="S52" s="32"/>
    </row>
    <row r="53" spans="2:19" ht="19.5" customHeight="1">
      <c r="B53" s="31"/>
      <c r="C53" s="31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3" t="s">
        <v>54</v>
      </c>
      <c r="D54" s="33" t="s">
        <v>59</v>
      </c>
      <c r="E54" s="33" t="s">
        <v>60</v>
      </c>
      <c r="F54" s="33" t="s">
        <v>61</v>
      </c>
      <c r="G54" s="33" t="s">
        <v>62</v>
      </c>
      <c r="H54" s="33" t="s">
        <v>56</v>
      </c>
      <c r="I54" s="2"/>
      <c r="J54" s="2"/>
      <c r="K54" s="2"/>
      <c r="L54" s="2"/>
      <c r="M54" s="2"/>
      <c r="N54" s="2"/>
      <c r="O54" s="2"/>
      <c r="P54" s="2">
        <v>72</v>
      </c>
      <c r="R54" s="59"/>
      <c r="S54" s="32"/>
    </row>
    <row r="55" spans="2:19" ht="19.5" customHeight="1">
      <c r="B55" s="31"/>
      <c r="C55" s="34" t="s">
        <v>63</v>
      </c>
      <c r="D55" s="35">
        <v>19</v>
      </c>
      <c r="E55" s="35">
        <v>2</v>
      </c>
      <c r="F55" s="35">
        <v>0</v>
      </c>
      <c r="G55" s="35">
        <v>0</v>
      </c>
      <c r="H55" s="36">
        <f>SUM(D55:G55)</f>
        <v>21</v>
      </c>
      <c r="I55" s="2"/>
      <c r="J55" s="2"/>
      <c r="K55" s="2"/>
      <c r="L55" s="2"/>
      <c r="M55" s="2"/>
      <c r="N55" s="2"/>
      <c r="O55" s="2"/>
      <c r="P55" s="2">
        <v>21</v>
      </c>
      <c r="Q55" s="54"/>
      <c r="R55" s="59"/>
      <c r="S55" s="32"/>
    </row>
    <row r="56" spans="2:19" ht="19.5" customHeight="1">
      <c r="B56" s="31"/>
      <c r="C56" s="34" t="s">
        <v>64</v>
      </c>
      <c r="D56" s="35">
        <v>43</v>
      </c>
      <c r="E56" s="35">
        <v>4</v>
      </c>
      <c r="F56" s="35">
        <v>1</v>
      </c>
      <c r="G56" s="35">
        <v>0</v>
      </c>
      <c r="H56" s="36">
        <f>SUM(D56:G56)</f>
        <v>48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56</v>
      </c>
      <c r="D57" s="35">
        <f>D55+D56</f>
        <v>62</v>
      </c>
      <c r="E57" s="35">
        <f t="shared" ref="E57:G57" si="0">E55+E56</f>
        <v>6</v>
      </c>
      <c r="F57" s="35">
        <f t="shared" si="0"/>
        <v>1</v>
      </c>
      <c r="G57" s="35">
        <f t="shared" si="0"/>
        <v>0</v>
      </c>
      <c r="H57" s="35">
        <f>H55+H56</f>
        <v>69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R58" s="59"/>
      <c r="S58" s="32"/>
    </row>
    <row r="59" spans="2:19" ht="25.5" customHeight="1">
      <c r="B59" s="31"/>
      <c r="C59" s="33" t="s">
        <v>55</v>
      </c>
      <c r="D59" s="33" t="s">
        <v>59</v>
      </c>
      <c r="E59" s="33" t="s">
        <v>60</v>
      </c>
      <c r="F59" s="33" t="s">
        <v>61</v>
      </c>
      <c r="G59" s="33" t="s">
        <v>62</v>
      </c>
      <c r="H59" s="33" t="s">
        <v>56</v>
      </c>
      <c r="I59" s="2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4" t="s">
        <v>63</v>
      </c>
      <c r="D60" s="37">
        <f>D55/D57</f>
        <v>0.30645161290322581</v>
      </c>
      <c r="E60" s="37">
        <f>E55/E57</f>
        <v>0.33333333333333331</v>
      </c>
      <c r="F60" s="37">
        <f>F55/F57</f>
        <v>0</v>
      </c>
      <c r="G60" s="37" t="e">
        <f>G55/G57</f>
        <v>#DIV/0!</v>
      </c>
      <c r="H60" s="38">
        <f>H55/H57</f>
        <v>0.30434782608695654</v>
      </c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19.5" customHeight="1">
      <c r="B61" s="31"/>
      <c r="C61" s="34" t="s">
        <v>64</v>
      </c>
      <c r="D61" s="37">
        <f>D56/D57</f>
        <v>0.69354838709677424</v>
      </c>
      <c r="E61" s="37">
        <f>E56/E57</f>
        <v>0.66666666666666663</v>
      </c>
      <c r="F61" s="37">
        <f>F56/F57</f>
        <v>1</v>
      </c>
      <c r="G61" s="37" t="e">
        <f>G56/G57</f>
        <v>#DIV/0!</v>
      </c>
      <c r="H61" s="38">
        <f>H56/H57</f>
        <v>0.69565217391304346</v>
      </c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105" customHeight="1">
      <c r="B62" s="31"/>
      <c r="C62" s="3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R62" s="59"/>
      <c r="S62" s="32"/>
    </row>
    <row r="63" spans="2:19" ht="23.25">
      <c r="B63" s="31"/>
      <c r="C63" s="137" t="s">
        <v>65</v>
      </c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R63" s="59"/>
      <c r="S63" s="32"/>
    </row>
    <row r="64" spans="2:19" ht="19.5" customHeight="1">
      <c r="B64" s="31"/>
      <c r="C64" s="3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R64" s="59"/>
      <c r="S64" s="32"/>
    </row>
    <row r="65" spans="2:19" ht="19.5" customHeight="1">
      <c r="B65" s="31"/>
      <c r="C65" s="33" t="s">
        <v>54</v>
      </c>
      <c r="D65" s="33" t="s">
        <v>59</v>
      </c>
      <c r="E65" s="33" t="s">
        <v>60</v>
      </c>
      <c r="F65" s="33" t="s">
        <v>61</v>
      </c>
      <c r="G65" s="33" t="s">
        <v>62</v>
      </c>
      <c r="H65" s="33" t="s">
        <v>56</v>
      </c>
      <c r="I65" s="2"/>
      <c r="J65" s="2"/>
      <c r="K65" s="2"/>
      <c r="L65" s="2"/>
      <c r="M65" s="2"/>
      <c r="N65" s="2"/>
      <c r="O65" s="2"/>
      <c r="P65" s="2"/>
      <c r="R65" s="59"/>
      <c r="S65" s="32"/>
    </row>
    <row r="66" spans="2:19" ht="19.5" customHeight="1">
      <c r="B66" s="31"/>
      <c r="C66" s="34" t="s">
        <v>66</v>
      </c>
      <c r="D66" s="35">
        <v>41</v>
      </c>
      <c r="E66" s="35">
        <v>6</v>
      </c>
      <c r="F66" s="35">
        <v>1</v>
      </c>
      <c r="G66" s="35">
        <v>0</v>
      </c>
      <c r="H66" s="35">
        <f>SUM(D66:G66)</f>
        <v>48</v>
      </c>
      <c r="I66" s="2"/>
      <c r="J66" s="2"/>
      <c r="K66" s="2"/>
      <c r="L66" s="2"/>
      <c r="M66" s="2"/>
      <c r="N66" s="2"/>
      <c r="O66" s="2"/>
      <c r="P66" s="2"/>
      <c r="R66" s="59"/>
      <c r="S66" s="32"/>
    </row>
    <row r="67" spans="2:19" ht="19.5" customHeight="1">
      <c r="B67" s="31"/>
      <c r="C67" s="34" t="s">
        <v>67</v>
      </c>
      <c r="D67" s="35">
        <v>18</v>
      </c>
      <c r="E67" s="35">
        <v>0</v>
      </c>
      <c r="F67" s="35">
        <v>0</v>
      </c>
      <c r="G67" s="35">
        <v>0</v>
      </c>
      <c r="H67" s="35">
        <f t="shared" ref="H67:H68" si="1">SUM(D67:G67)</f>
        <v>18</v>
      </c>
      <c r="I67" s="2"/>
      <c r="J67" s="2"/>
      <c r="K67" s="2"/>
      <c r="L67" s="2"/>
      <c r="M67" s="2"/>
      <c r="N67" s="2"/>
      <c r="O67" s="2"/>
      <c r="P67" s="2"/>
      <c r="R67" s="59"/>
      <c r="S67" s="32"/>
    </row>
    <row r="68" spans="2:19" ht="19.5" customHeight="1">
      <c r="B68" s="31"/>
      <c r="C68" s="34" t="s">
        <v>68</v>
      </c>
      <c r="D68" s="35">
        <v>3</v>
      </c>
      <c r="E68" s="35">
        <v>0</v>
      </c>
      <c r="F68" s="35">
        <v>0</v>
      </c>
      <c r="G68" s="35">
        <v>0</v>
      </c>
      <c r="H68" s="35">
        <f t="shared" si="1"/>
        <v>3</v>
      </c>
      <c r="I68" s="2"/>
      <c r="J68" s="2"/>
      <c r="K68" s="2"/>
      <c r="L68" s="2"/>
      <c r="M68" s="2"/>
      <c r="N68" s="2"/>
      <c r="O68" s="2"/>
      <c r="P68" s="2"/>
      <c r="R68" s="59"/>
      <c r="S68" s="32"/>
    </row>
    <row r="69" spans="2:19" ht="19.5" customHeight="1">
      <c r="B69" s="31"/>
      <c r="C69" s="34" t="s">
        <v>56</v>
      </c>
      <c r="D69" s="35">
        <f>SUM(D66:D68)</f>
        <v>62</v>
      </c>
      <c r="E69" s="35">
        <f t="shared" ref="E69:H69" si="2">SUM(E66:E68)</f>
        <v>6</v>
      </c>
      <c r="F69" s="35">
        <f t="shared" si="2"/>
        <v>1</v>
      </c>
      <c r="G69" s="35">
        <f t="shared" si="2"/>
        <v>0</v>
      </c>
      <c r="H69" s="35">
        <f t="shared" si="2"/>
        <v>69</v>
      </c>
      <c r="I69" s="2"/>
      <c r="J69" s="2"/>
      <c r="K69" s="2"/>
      <c r="L69" s="2"/>
      <c r="M69" s="2"/>
      <c r="N69" s="2"/>
      <c r="O69" s="2"/>
      <c r="P69" s="2"/>
      <c r="R69" s="59"/>
      <c r="S69" s="32"/>
    </row>
    <row r="70" spans="2:19" ht="19.5" customHeight="1">
      <c r="B70" s="31"/>
      <c r="C70" s="31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R70" s="59"/>
      <c r="S70" s="32"/>
    </row>
    <row r="71" spans="2:19" ht="19.5" customHeight="1">
      <c r="B71" s="31"/>
      <c r="C71" s="33" t="s">
        <v>55</v>
      </c>
      <c r="D71" s="33" t="s">
        <v>59</v>
      </c>
      <c r="E71" s="33" t="s">
        <v>60</v>
      </c>
      <c r="F71" s="33" t="s">
        <v>61</v>
      </c>
      <c r="G71" s="33" t="s">
        <v>62</v>
      </c>
      <c r="H71" s="33" t="s">
        <v>56</v>
      </c>
      <c r="I71" s="2"/>
      <c r="J71" s="2"/>
      <c r="K71" s="2"/>
      <c r="L71" s="2"/>
      <c r="M71" s="2"/>
      <c r="N71" s="2"/>
      <c r="O71" s="2"/>
      <c r="P71" s="2"/>
      <c r="R71" s="59"/>
      <c r="S71" s="32"/>
    </row>
    <row r="72" spans="2:19" ht="19.5" customHeight="1">
      <c r="B72" s="31"/>
      <c r="C72" s="34" t="s">
        <v>66</v>
      </c>
      <c r="D72" s="37">
        <f>D66/D69</f>
        <v>0.66129032258064513</v>
      </c>
      <c r="E72" s="37">
        <f>E66/E69</f>
        <v>1</v>
      </c>
      <c r="F72" s="37">
        <f>F66/F69</f>
        <v>1</v>
      </c>
      <c r="G72" s="37" t="e">
        <f>G66/G69</f>
        <v>#DIV/0!</v>
      </c>
      <c r="H72" s="37">
        <f>H66/H69</f>
        <v>0.69565217391304346</v>
      </c>
      <c r="I72" s="39"/>
      <c r="J72" s="2"/>
      <c r="K72" s="2"/>
      <c r="L72" s="2"/>
      <c r="M72" s="2"/>
      <c r="N72" s="2"/>
      <c r="O72" s="2"/>
      <c r="P72" s="2"/>
      <c r="R72" s="59"/>
      <c r="S72" s="32"/>
    </row>
    <row r="73" spans="2:19" ht="23.25">
      <c r="B73" s="31"/>
      <c r="C73" s="34" t="s">
        <v>67</v>
      </c>
      <c r="D73" s="37">
        <f>D67/D69</f>
        <v>0.29032258064516131</v>
      </c>
      <c r="E73" s="37">
        <f>E67/E69</f>
        <v>0</v>
      </c>
      <c r="F73" s="37">
        <f>F67/F69</f>
        <v>0</v>
      </c>
      <c r="G73" s="37" t="e">
        <f>G67/G69</f>
        <v>#DIV/0!</v>
      </c>
      <c r="H73" s="37">
        <f>H67/H69</f>
        <v>0.2608695652173913</v>
      </c>
      <c r="I73" s="39"/>
      <c r="J73" s="2"/>
      <c r="K73" s="2"/>
      <c r="L73" s="2"/>
      <c r="M73" s="2"/>
      <c r="N73" s="2"/>
      <c r="O73" s="2"/>
      <c r="P73" s="2"/>
      <c r="R73" s="59"/>
      <c r="S73" s="32"/>
    </row>
    <row r="74" spans="2:19" ht="19.5" customHeight="1">
      <c r="B74" s="31"/>
      <c r="C74" s="34" t="s">
        <v>68</v>
      </c>
      <c r="D74" s="37">
        <f>D68/D69</f>
        <v>4.8387096774193547E-2</v>
      </c>
      <c r="E74" s="37">
        <f>E68/E69</f>
        <v>0</v>
      </c>
      <c r="F74" s="37">
        <f>F68/F69</f>
        <v>0</v>
      </c>
      <c r="G74" s="37" t="e">
        <f>G68/G69</f>
        <v>#DIV/0!</v>
      </c>
      <c r="H74" s="37">
        <f>H68/H69</f>
        <v>4.3478260869565216E-2</v>
      </c>
      <c r="I74" s="39"/>
      <c r="J74" s="2"/>
      <c r="K74" s="2"/>
      <c r="L74" s="2"/>
      <c r="M74" s="2"/>
      <c r="N74" s="2"/>
      <c r="O74" s="2"/>
      <c r="P74" s="2"/>
      <c r="R74" s="59"/>
      <c r="S74" s="32"/>
    </row>
    <row r="75" spans="2:19" ht="78.75" customHeight="1">
      <c r="B75" s="31"/>
      <c r="C75" s="3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R75" s="59"/>
      <c r="S75" s="32"/>
    </row>
    <row r="76" spans="2:19" ht="23.25">
      <c r="C76" s="137" t="s">
        <v>69</v>
      </c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R76" s="59"/>
      <c r="S76" s="32"/>
    </row>
    <row r="77" spans="2:19" ht="18.75">
      <c r="C77" s="3"/>
      <c r="D77" s="86"/>
      <c r="E77" s="3"/>
      <c r="R77" s="59"/>
      <c r="S77" s="32"/>
    </row>
    <row r="78" spans="2:19" ht="23.25">
      <c r="C78" s="40">
        <v>0</v>
      </c>
      <c r="D78" s="77">
        <v>52</v>
      </c>
      <c r="E78" s="41">
        <f>D78/D82</f>
        <v>0.75362318840579712</v>
      </c>
      <c r="F78" s="42"/>
      <c r="G78" s="42"/>
      <c r="H78" s="42"/>
      <c r="I78" s="42"/>
      <c r="R78" s="59"/>
      <c r="S78" s="32"/>
    </row>
    <row r="79" spans="2:19" ht="23.25">
      <c r="C79" s="40">
        <v>1</v>
      </c>
      <c r="D79" s="77">
        <v>11</v>
      </c>
      <c r="E79" s="41">
        <f>D79/D82</f>
        <v>0.15942028985507245</v>
      </c>
      <c r="F79" s="42"/>
      <c r="G79" s="42"/>
      <c r="H79" s="42"/>
      <c r="I79" s="42"/>
      <c r="R79" s="59"/>
      <c r="S79" s="32"/>
    </row>
    <row r="80" spans="2:19" ht="23.25">
      <c r="C80" s="40">
        <v>2</v>
      </c>
      <c r="D80" s="77">
        <v>2</v>
      </c>
      <c r="E80" s="41">
        <f>D80/D82</f>
        <v>2.8985507246376812E-2</v>
      </c>
      <c r="F80" s="42"/>
      <c r="G80" s="42"/>
      <c r="H80" s="42"/>
      <c r="I80" s="42"/>
      <c r="R80" s="59"/>
      <c r="S80" s="32"/>
    </row>
    <row r="81" spans="3:19" ht="23.25">
      <c r="C81" s="40" t="s">
        <v>309</v>
      </c>
      <c r="D81" s="77">
        <v>4</v>
      </c>
      <c r="E81" s="41">
        <f>D81/D82</f>
        <v>5.7971014492753624E-2</v>
      </c>
      <c r="F81" s="42"/>
      <c r="G81" s="42"/>
      <c r="H81" s="42"/>
      <c r="I81" s="42"/>
      <c r="R81" s="59"/>
      <c r="S81" s="32"/>
    </row>
    <row r="82" spans="3:19" ht="21">
      <c r="C82" s="40" t="s">
        <v>56</v>
      </c>
      <c r="D82" s="77">
        <f>SUM(D78:D81)</f>
        <v>69</v>
      </c>
      <c r="E82" s="87"/>
      <c r="R82" s="59"/>
      <c r="S82" s="32"/>
    </row>
    <row r="83" spans="3:19">
      <c r="R83" s="59"/>
      <c r="S83" s="32"/>
    </row>
    <row r="84" spans="3:19">
      <c r="R84" s="59"/>
      <c r="S84" s="32"/>
    </row>
    <row r="85" spans="3:19">
      <c r="R85" s="59"/>
      <c r="S85" s="32"/>
    </row>
    <row r="86" spans="3:19">
      <c r="R86" s="59"/>
      <c r="S86" s="32"/>
    </row>
    <row r="87" spans="3:19">
      <c r="R87" s="59"/>
      <c r="S87" s="32"/>
    </row>
    <row r="88" spans="3:19" ht="34.5" customHeight="1">
      <c r="C88" s="136" t="s">
        <v>70</v>
      </c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R88" s="59"/>
      <c r="S88" s="32"/>
    </row>
    <row r="89" spans="3:19">
      <c r="R89" s="59"/>
      <c r="S89" s="32"/>
    </row>
    <row r="90" spans="3:19" ht="23.25">
      <c r="C90" s="137" t="s">
        <v>71</v>
      </c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R90" s="59"/>
      <c r="S90" s="32"/>
    </row>
    <row r="91" spans="3:19">
      <c r="R91" s="59"/>
      <c r="S91" s="32"/>
    </row>
    <row r="92" spans="3:19" ht="23.25">
      <c r="C92" s="40" t="s">
        <v>72</v>
      </c>
      <c r="D92" s="37">
        <v>0.94199999999999995</v>
      </c>
      <c r="F92" s="42"/>
      <c r="R92" s="59"/>
      <c r="S92" s="32"/>
    </row>
    <row r="93" spans="3:19" ht="23.25">
      <c r="C93" s="88"/>
      <c r="D93" s="71"/>
      <c r="F93" s="42"/>
      <c r="R93" s="59"/>
      <c r="S93" s="32"/>
    </row>
    <row r="94" spans="3:19" ht="23.25">
      <c r="C94" s="88"/>
      <c r="D94" s="71"/>
      <c r="F94" s="42"/>
      <c r="R94" s="59"/>
      <c r="S94" s="32"/>
    </row>
    <row r="95" spans="3:19" ht="23.25">
      <c r="C95" s="72" t="s">
        <v>72</v>
      </c>
      <c r="D95" s="67">
        <v>1</v>
      </c>
      <c r="E95" s="67">
        <v>2</v>
      </c>
      <c r="F95" s="67">
        <v>3</v>
      </c>
      <c r="G95" s="67">
        <v>4</v>
      </c>
      <c r="H95" s="67">
        <v>5</v>
      </c>
      <c r="R95" s="59"/>
      <c r="S95" s="32"/>
    </row>
    <row r="96" spans="3:19" ht="21">
      <c r="C96" s="40" t="s">
        <v>73</v>
      </c>
      <c r="D96" s="77">
        <v>1</v>
      </c>
      <c r="E96" s="77">
        <v>13</v>
      </c>
      <c r="F96" s="77">
        <v>44</v>
      </c>
      <c r="G96" s="77">
        <v>10</v>
      </c>
      <c r="H96" s="77">
        <v>1</v>
      </c>
      <c r="R96" s="59"/>
      <c r="S96" s="32"/>
    </row>
    <row r="97" spans="2:19" ht="21">
      <c r="C97" s="40" t="s">
        <v>74</v>
      </c>
      <c r="D97" s="77">
        <v>3</v>
      </c>
      <c r="E97" s="77">
        <v>10</v>
      </c>
      <c r="F97" s="77">
        <v>31</v>
      </c>
      <c r="G97" s="77">
        <v>21</v>
      </c>
      <c r="H97" s="77">
        <v>4</v>
      </c>
      <c r="R97" s="59"/>
      <c r="S97" s="32"/>
    </row>
    <row r="98" spans="2:19" ht="21">
      <c r="C98" s="40" t="s">
        <v>75</v>
      </c>
      <c r="D98" s="77">
        <v>3</v>
      </c>
      <c r="E98" s="77">
        <v>7</v>
      </c>
      <c r="F98" s="77">
        <v>31</v>
      </c>
      <c r="G98" s="77">
        <v>25</v>
      </c>
      <c r="H98" s="77">
        <v>3</v>
      </c>
      <c r="R98" s="59"/>
      <c r="S98" s="32"/>
    </row>
    <row r="99" spans="2:19" ht="21">
      <c r="C99" s="40" t="s">
        <v>76</v>
      </c>
      <c r="D99" s="77">
        <v>4</v>
      </c>
      <c r="E99" s="77">
        <v>11</v>
      </c>
      <c r="F99" s="77">
        <v>36</v>
      </c>
      <c r="G99" s="77">
        <v>16</v>
      </c>
      <c r="H99" s="77">
        <v>2</v>
      </c>
      <c r="R99" s="59"/>
      <c r="S99" s="32"/>
    </row>
    <row r="100" spans="2:19" ht="21">
      <c r="C100" s="40" t="s">
        <v>56</v>
      </c>
      <c r="D100" s="89">
        <f>SUM(D96:D99)</f>
        <v>11</v>
      </c>
      <c r="E100" s="89">
        <f t="shared" ref="E100:H100" si="3">SUM(E96:E99)</f>
        <v>41</v>
      </c>
      <c r="F100" s="89">
        <f t="shared" si="3"/>
        <v>142</v>
      </c>
      <c r="G100" s="89">
        <f t="shared" si="3"/>
        <v>72</v>
      </c>
      <c r="H100" s="89">
        <f t="shared" si="3"/>
        <v>10</v>
      </c>
      <c r="R100" s="59"/>
      <c r="S100" s="32"/>
    </row>
    <row r="101" spans="2:19" ht="23.25">
      <c r="C101" s="88"/>
      <c r="D101" s="71"/>
      <c r="F101" s="42"/>
      <c r="R101" s="59"/>
      <c r="S101" s="32"/>
    </row>
    <row r="102" spans="2:19" ht="23.25">
      <c r="C102" s="46" t="s">
        <v>72</v>
      </c>
      <c r="D102" s="67">
        <v>1</v>
      </c>
      <c r="E102" s="67">
        <v>2</v>
      </c>
      <c r="F102" s="67">
        <v>3</v>
      </c>
      <c r="G102" s="67">
        <v>4</v>
      </c>
      <c r="H102" s="67">
        <v>5</v>
      </c>
      <c r="R102" s="59"/>
      <c r="S102" s="32"/>
    </row>
    <row r="103" spans="2:19" ht="21">
      <c r="C103" s="40" t="s">
        <v>73</v>
      </c>
      <c r="D103" s="37">
        <f>D96/D100</f>
        <v>9.0909090909090912E-2</v>
      </c>
      <c r="E103" s="37">
        <f t="shared" ref="E103:H103" si="4">E96/E100</f>
        <v>0.31707317073170732</v>
      </c>
      <c r="F103" s="37">
        <f t="shared" si="4"/>
        <v>0.30985915492957744</v>
      </c>
      <c r="G103" s="37">
        <f t="shared" si="4"/>
        <v>0.1388888888888889</v>
      </c>
      <c r="H103" s="37">
        <f t="shared" si="4"/>
        <v>0.1</v>
      </c>
      <c r="R103" s="59"/>
      <c r="S103" s="32"/>
    </row>
    <row r="104" spans="2:19" ht="21">
      <c r="C104" s="40" t="s">
        <v>74</v>
      </c>
      <c r="D104" s="37">
        <f>D97/D100</f>
        <v>0.27272727272727271</v>
      </c>
      <c r="E104" s="37">
        <f t="shared" ref="E104:H104" si="5">E97/E100</f>
        <v>0.24390243902439024</v>
      </c>
      <c r="F104" s="37">
        <f t="shared" si="5"/>
        <v>0.21830985915492956</v>
      </c>
      <c r="G104" s="37">
        <f t="shared" si="5"/>
        <v>0.29166666666666669</v>
      </c>
      <c r="H104" s="37">
        <f t="shared" si="5"/>
        <v>0.4</v>
      </c>
      <c r="R104" s="59"/>
      <c r="S104" s="32"/>
    </row>
    <row r="105" spans="2:19" ht="21">
      <c r="C105" s="40" t="s">
        <v>75</v>
      </c>
      <c r="D105" s="37">
        <f>D98/D100</f>
        <v>0.27272727272727271</v>
      </c>
      <c r="E105" s="37">
        <f t="shared" ref="E105:H105" si="6">E98/E100</f>
        <v>0.17073170731707318</v>
      </c>
      <c r="F105" s="37">
        <f t="shared" si="6"/>
        <v>0.21830985915492956</v>
      </c>
      <c r="G105" s="37">
        <f t="shared" si="6"/>
        <v>0.34722222222222221</v>
      </c>
      <c r="H105" s="37">
        <f t="shared" si="6"/>
        <v>0.3</v>
      </c>
      <c r="R105" s="59"/>
      <c r="S105" s="32"/>
    </row>
    <row r="106" spans="2:19" ht="21">
      <c r="C106" s="40" t="s">
        <v>76</v>
      </c>
      <c r="D106" s="37">
        <f>D99/D100</f>
        <v>0.36363636363636365</v>
      </c>
      <c r="E106" s="37">
        <f t="shared" ref="E106:H106" si="7">E99/E100</f>
        <v>0.26829268292682928</v>
      </c>
      <c r="F106" s="37">
        <f t="shared" si="7"/>
        <v>0.25352112676056338</v>
      </c>
      <c r="G106" s="37">
        <f t="shared" si="7"/>
        <v>0.22222222222222221</v>
      </c>
      <c r="H106" s="37">
        <f t="shared" si="7"/>
        <v>0.2</v>
      </c>
      <c r="R106" s="59"/>
      <c r="S106" s="32"/>
    </row>
    <row r="107" spans="2:19" ht="41.25" customHeight="1">
      <c r="R107" s="59"/>
      <c r="S107" s="32"/>
    </row>
    <row r="108" spans="2:19" ht="27" customHeight="1">
      <c r="R108" s="59"/>
      <c r="S108" s="32"/>
    </row>
    <row r="109" spans="2:19" ht="23.25">
      <c r="C109" s="137" t="s">
        <v>77</v>
      </c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R109" s="59"/>
      <c r="S109" s="32"/>
    </row>
    <row r="110" spans="2:19" ht="17.25" customHeight="1">
      <c r="R110" s="59"/>
      <c r="S110" s="32"/>
    </row>
    <row r="111" spans="2:19" ht="23.25">
      <c r="B111" s="45" t="s">
        <v>17</v>
      </c>
      <c r="C111" s="138" t="s">
        <v>78</v>
      </c>
      <c r="D111" s="138"/>
      <c r="E111" s="138"/>
      <c r="F111" s="138"/>
      <c r="G111" s="138"/>
      <c r="H111" s="138"/>
      <c r="I111" s="138"/>
      <c r="J111" s="47" t="s">
        <v>79</v>
      </c>
      <c r="M111" s="59"/>
      <c r="N111" s="32"/>
    </row>
    <row r="112" spans="2:19" ht="18.75">
      <c r="B112" s="30">
        <v>1</v>
      </c>
      <c r="C112" s="135" t="s">
        <v>113</v>
      </c>
      <c r="D112" s="135"/>
      <c r="E112" s="135"/>
      <c r="F112" s="135"/>
      <c r="G112" s="135"/>
      <c r="H112" s="135"/>
      <c r="I112" s="135"/>
      <c r="J112" s="48">
        <v>4.4000000000000004</v>
      </c>
      <c r="M112" s="59"/>
      <c r="N112" s="32"/>
    </row>
    <row r="113" spans="2:19" ht="18.75">
      <c r="B113" s="30">
        <v>2</v>
      </c>
      <c r="C113" s="135" t="s">
        <v>114</v>
      </c>
      <c r="D113" s="135"/>
      <c r="E113" s="135"/>
      <c r="F113" s="135"/>
      <c r="G113" s="135"/>
      <c r="H113" s="135"/>
      <c r="I113" s="135"/>
      <c r="J113" s="48">
        <v>4.5</v>
      </c>
      <c r="M113" s="59"/>
      <c r="N113" s="32"/>
    </row>
    <row r="114" spans="2:19" ht="18.75">
      <c r="B114" s="30">
        <v>3</v>
      </c>
      <c r="C114" s="135" t="s">
        <v>115</v>
      </c>
      <c r="D114" s="135"/>
      <c r="E114" s="135"/>
      <c r="F114" s="135"/>
      <c r="G114" s="135"/>
      <c r="H114" s="135"/>
      <c r="I114" s="135"/>
      <c r="J114" s="48">
        <v>4.4000000000000004</v>
      </c>
      <c r="M114" s="59"/>
      <c r="N114" s="32"/>
    </row>
    <row r="115" spans="2:19" ht="30.75" customHeight="1">
      <c r="B115" s="30">
        <v>4</v>
      </c>
      <c r="C115" s="135" t="s">
        <v>116</v>
      </c>
      <c r="D115" s="135"/>
      <c r="E115" s="135"/>
      <c r="F115" s="135"/>
      <c r="G115" s="135"/>
      <c r="H115" s="135"/>
      <c r="I115" s="135"/>
      <c r="J115" s="48">
        <v>4.4000000000000004</v>
      </c>
      <c r="M115" s="59"/>
      <c r="N115" s="32"/>
    </row>
    <row r="116" spans="2:19" ht="18.75">
      <c r="B116" s="30">
        <v>5</v>
      </c>
      <c r="C116" s="135" t="s">
        <v>117</v>
      </c>
      <c r="D116" s="135"/>
      <c r="E116" s="135"/>
      <c r="F116" s="135"/>
      <c r="G116" s="135"/>
      <c r="H116" s="135"/>
      <c r="I116" s="135"/>
      <c r="J116" s="48">
        <v>4.0999999999999996</v>
      </c>
      <c r="M116" s="59"/>
      <c r="N116" s="32"/>
    </row>
    <row r="117" spans="2:19" ht="28.5" customHeight="1">
      <c r="B117" s="30">
        <v>6</v>
      </c>
      <c r="C117" s="135" t="s">
        <v>118</v>
      </c>
      <c r="D117" s="135"/>
      <c r="E117" s="135"/>
      <c r="F117" s="135"/>
      <c r="G117" s="135"/>
      <c r="H117" s="135"/>
      <c r="I117" s="135"/>
      <c r="J117" s="48">
        <v>4.5</v>
      </c>
      <c r="M117" s="59"/>
      <c r="N117" s="32"/>
    </row>
    <row r="118" spans="2:19" ht="18.75">
      <c r="B118" s="30">
        <v>7</v>
      </c>
      <c r="C118" s="135" t="s">
        <v>119</v>
      </c>
      <c r="D118" s="135"/>
      <c r="E118" s="135"/>
      <c r="F118" s="135"/>
      <c r="G118" s="135"/>
      <c r="H118" s="135"/>
      <c r="I118" s="135"/>
      <c r="J118" s="48">
        <v>4.8</v>
      </c>
      <c r="M118" s="59"/>
      <c r="N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3:19">
      <c r="R129" s="59"/>
      <c r="S129" s="32"/>
    </row>
    <row r="130" spans="3:19">
      <c r="R130" s="59"/>
      <c r="S130" s="32"/>
    </row>
    <row r="131" spans="3:19">
      <c r="R131" s="59"/>
      <c r="S131" s="32"/>
    </row>
    <row r="132" spans="3:19">
      <c r="R132" s="59"/>
      <c r="S132" s="32"/>
    </row>
    <row r="133" spans="3:19">
      <c r="R133" s="59"/>
      <c r="S133" s="32"/>
    </row>
    <row r="134" spans="3:19" ht="27.75" customHeight="1">
      <c r="R134" s="59"/>
      <c r="S134" s="32"/>
    </row>
    <row r="135" spans="3:19" ht="14.25" customHeight="1">
      <c r="R135" s="59"/>
      <c r="S135" s="32"/>
    </row>
    <row r="136" spans="3:19" ht="44.25" customHeight="1">
      <c r="C136" s="136" t="s">
        <v>80</v>
      </c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R136" s="59"/>
      <c r="S136" s="32"/>
    </row>
    <row r="137" spans="3:19" ht="20.25" customHeight="1">
      <c r="C137" s="60"/>
      <c r="D137" s="60"/>
      <c r="E137" s="60"/>
      <c r="F137" s="60"/>
      <c r="G137" s="60"/>
      <c r="H137" s="60"/>
      <c r="I137" s="60"/>
      <c r="J137" s="61"/>
      <c r="K137" s="61"/>
      <c r="L137" s="61"/>
      <c r="M137" s="61"/>
      <c r="N137" s="61"/>
      <c r="R137" s="59"/>
      <c r="S137" s="32"/>
    </row>
    <row r="138" spans="3:19" ht="57.75" customHeight="1">
      <c r="C138" s="140" t="s">
        <v>120</v>
      </c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R138" s="59"/>
      <c r="S138" s="32"/>
    </row>
    <row r="139" spans="3:19" ht="15.75" customHeight="1">
      <c r="C139" s="60"/>
      <c r="D139" s="60"/>
      <c r="E139" s="60"/>
      <c r="F139" s="60"/>
      <c r="G139" s="60"/>
      <c r="H139" s="60"/>
      <c r="I139" s="60"/>
      <c r="J139" s="61"/>
      <c r="K139" s="61"/>
      <c r="L139" s="61"/>
      <c r="M139" s="61"/>
      <c r="N139" s="61"/>
      <c r="R139" s="59"/>
      <c r="S139" s="32"/>
    </row>
    <row r="140" spans="3:19" ht="20.25" customHeight="1">
      <c r="C140" s="46" t="s">
        <v>121</v>
      </c>
      <c r="D140" s="33" t="s">
        <v>122</v>
      </c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R140" s="59"/>
      <c r="S140" s="32"/>
    </row>
    <row r="141" spans="3:19" ht="20.25" customHeight="1">
      <c r="C141" s="40">
        <v>1</v>
      </c>
      <c r="D141" s="35">
        <v>0</v>
      </c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R141" s="59"/>
      <c r="S141" s="32"/>
    </row>
    <row r="142" spans="3:19" ht="20.25" customHeight="1">
      <c r="C142" s="40">
        <v>2</v>
      </c>
      <c r="D142" s="35">
        <v>1</v>
      </c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R142" s="59"/>
      <c r="S142" s="32"/>
    </row>
    <row r="143" spans="3:19" ht="20.25" customHeight="1">
      <c r="C143" s="40">
        <v>3</v>
      </c>
      <c r="D143" s="35">
        <v>8</v>
      </c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R143" s="59"/>
      <c r="S143" s="32"/>
    </row>
    <row r="144" spans="3:19" ht="20.25" customHeight="1">
      <c r="C144" s="40">
        <v>4</v>
      </c>
      <c r="D144" s="35">
        <v>30</v>
      </c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R144" s="59"/>
      <c r="S144" s="32"/>
    </row>
    <row r="145" spans="3:19" ht="20.25" customHeight="1">
      <c r="C145" s="40">
        <v>5</v>
      </c>
      <c r="D145" s="35">
        <v>30</v>
      </c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R145" s="59"/>
      <c r="S145" s="32"/>
    </row>
    <row r="146" spans="3:19" ht="20.25" customHeight="1">
      <c r="C146" s="40" t="s">
        <v>56</v>
      </c>
      <c r="D146" s="35">
        <f>SUM(D141:D145)</f>
        <v>69</v>
      </c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R146" s="59"/>
      <c r="S146" s="32"/>
    </row>
    <row r="147" spans="3:19" ht="20.25" customHeight="1">
      <c r="C147" s="60"/>
      <c r="D147" s="60"/>
      <c r="E147" s="60"/>
      <c r="F147" s="60"/>
      <c r="G147" s="60"/>
      <c r="H147" s="60"/>
      <c r="I147" s="60"/>
      <c r="J147" s="61"/>
      <c r="K147" s="61"/>
      <c r="L147" s="61"/>
      <c r="M147" s="61"/>
      <c r="N147" s="61"/>
      <c r="R147" s="59"/>
      <c r="S147" s="32"/>
    </row>
    <row r="148" spans="3:19" ht="20.25" customHeight="1">
      <c r="C148" s="65" t="s">
        <v>121</v>
      </c>
      <c r="D148" s="33" t="s">
        <v>123</v>
      </c>
      <c r="E148" s="60"/>
      <c r="F148" s="60"/>
      <c r="G148" s="60"/>
      <c r="H148" s="60"/>
      <c r="I148" s="60"/>
      <c r="J148" s="61"/>
      <c r="K148" s="61"/>
      <c r="L148" s="61"/>
      <c r="M148" s="61"/>
      <c r="N148" s="61"/>
      <c r="R148" s="59"/>
      <c r="S148" s="32"/>
    </row>
    <row r="149" spans="3:19" ht="20.25" customHeight="1">
      <c r="C149" s="40">
        <v>1</v>
      </c>
      <c r="D149" s="37">
        <f>D141/$D$146</f>
        <v>0</v>
      </c>
      <c r="E149" s="60"/>
      <c r="F149" s="60"/>
      <c r="G149" s="60"/>
      <c r="H149" s="60"/>
      <c r="I149" s="60"/>
      <c r="J149" s="61"/>
      <c r="K149" s="61"/>
      <c r="L149" s="61"/>
      <c r="M149" s="61"/>
      <c r="N149" s="61"/>
      <c r="R149" s="59"/>
      <c r="S149" s="32"/>
    </row>
    <row r="150" spans="3:19" ht="20.25" customHeight="1">
      <c r="C150" s="40">
        <v>2</v>
      </c>
      <c r="D150" s="37">
        <f t="shared" ref="D150:D153" si="8">D142/$D$146</f>
        <v>1.4492753623188406E-2</v>
      </c>
      <c r="E150" s="60"/>
      <c r="F150" s="60"/>
      <c r="G150" s="60"/>
      <c r="H150" s="60"/>
      <c r="I150" s="60"/>
      <c r="J150" s="61"/>
      <c r="K150" s="61"/>
      <c r="L150" s="61"/>
      <c r="M150" s="61"/>
      <c r="N150" s="61"/>
      <c r="R150" s="59"/>
      <c r="S150" s="32"/>
    </row>
    <row r="151" spans="3:19" ht="20.25" customHeight="1">
      <c r="C151" s="40">
        <v>3</v>
      </c>
      <c r="D151" s="37">
        <f t="shared" si="8"/>
        <v>0.11594202898550725</v>
      </c>
      <c r="E151" s="60"/>
      <c r="F151" s="60"/>
      <c r="G151" s="60"/>
      <c r="H151" s="60"/>
      <c r="I151" s="60"/>
      <c r="J151" s="61"/>
      <c r="K151" s="61"/>
      <c r="L151" s="61"/>
      <c r="M151" s="61"/>
      <c r="N151" s="61"/>
      <c r="R151" s="59"/>
      <c r="S151" s="32"/>
    </row>
    <row r="152" spans="3:19" ht="20.25" customHeight="1">
      <c r="C152" s="40">
        <v>4</v>
      </c>
      <c r="D152" s="37">
        <f t="shared" si="8"/>
        <v>0.43478260869565216</v>
      </c>
      <c r="R152" s="59"/>
      <c r="S152" s="32"/>
    </row>
    <row r="153" spans="3:19" ht="20.25" customHeight="1">
      <c r="C153" s="40">
        <v>5</v>
      </c>
      <c r="D153" s="37">
        <f t="shared" si="8"/>
        <v>0.43478260869565216</v>
      </c>
      <c r="R153" s="59"/>
      <c r="S153" s="32"/>
    </row>
    <row r="154" spans="3:19" ht="17.25" customHeight="1">
      <c r="R154" s="59"/>
      <c r="S154" s="32"/>
    </row>
    <row r="155" spans="3:19" ht="23.25">
      <c r="C155" s="136" t="s">
        <v>81</v>
      </c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136"/>
      <c r="R155" s="59"/>
      <c r="S155" s="32"/>
    </row>
    <row r="157" spans="3:19" ht="22.5" customHeight="1"/>
    <row r="158" spans="3:19" ht="22.5" customHeight="1"/>
    <row r="159" spans="3:19" ht="23.25">
      <c r="C159" s="137" t="s">
        <v>124</v>
      </c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</row>
    <row r="160" spans="3:19" ht="39.75" customHeight="1"/>
    <row r="161" spans="3:16" ht="23.25">
      <c r="C161" s="33" t="s">
        <v>54</v>
      </c>
      <c r="D161" s="49" t="s">
        <v>59</v>
      </c>
      <c r="E161" s="49" t="s">
        <v>126</v>
      </c>
      <c r="F161" s="49" t="s">
        <v>127</v>
      </c>
      <c r="G161" s="49" t="s">
        <v>62</v>
      </c>
      <c r="H161" s="49" t="s">
        <v>128</v>
      </c>
    </row>
    <row r="162" spans="3:16" ht="21">
      <c r="C162" s="40" t="s">
        <v>18</v>
      </c>
      <c r="D162" s="35">
        <v>56</v>
      </c>
      <c r="E162" s="35">
        <v>6</v>
      </c>
      <c r="F162" s="35">
        <v>1</v>
      </c>
      <c r="G162" s="35">
        <v>0</v>
      </c>
      <c r="H162" s="35">
        <f>SUM(D162:G162)</f>
        <v>63</v>
      </c>
    </row>
    <row r="163" spans="3:16" ht="21">
      <c r="C163" s="40" t="s">
        <v>17</v>
      </c>
      <c r="D163" s="35">
        <v>6</v>
      </c>
      <c r="E163" s="35">
        <v>0</v>
      </c>
      <c r="F163" s="35">
        <v>0</v>
      </c>
      <c r="G163" s="35">
        <v>0</v>
      </c>
      <c r="H163" s="35">
        <f>SUM(D163:G163)</f>
        <v>6</v>
      </c>
    </row>
    <row r="164" spans="3:16" ht="21">
      <c r="C164" s="40" t="s">
        <v>56</v>
      </c>
      <c r="D164" s="35">
        <f>D162+D163</f>
        <v>62</v>
      </c>
      <c r="E164" s="35">
        <f t="shared" ref="E164:H164" si="9">E162+E163</f>
        <v>6</v>
      </c>
      <c r="F164" s="35">
        <f t="shared" si="9"/>
        <v>1</v>
      </c>
      <c r="G164" s="35">
        <f t="shared" si="9"/>
        <v>0</v>
      </c>
      <c r="H164" s="35">
        <f t="shared" si="9"/>
        <v>69</v>
      </c>
    </row>
    <row r="166" spans="3:16" ht="23.25">
      <c r="C166" s="33" t="s">
        <v>55</v>
      </c>
      <c r="D166" s="49" t="s">
        <v>59</v>
      </c>
      <c r="E166" s="49" t="s">
        <v>126</v>
      </c>
      <c r="F166" s="49" t="s">
        <v>127</v>
      </c>
      <c r="G166" s="49" t="s">
        <v>62</v>
      </c>
      <c r="H166" s="49" t="s">
        <v>128</v>
      </c>
    </row>
    <row r="167" spans="3:16" ht="21">
      <c r="C167" s="40" t="s">
        <v>18</v>
      </c>
      <c r="D167" s="37">
        <f>D162/$D$164</f>
        <v>0.90322580645161288</v>
      </c>
      <c r="E167" s="37">
        <f>E162/$E$164</f>
        <v>1</v>
      </c>
      <c r="F167" s="37">
        <f>F162/$F$164</f>
        <v>1</v>
      </c>
      <c r="G167" s="37" t="e">
        <f>G162/$G$164</f>
        <v>#DIV/0!</v>
      </c>
      <c r="H167" s="37">
        <f>H162/$H$164</f>
        <v>0.91304347826086951</v>
      </c>
    </row>
    <row r="168" spans="3:16" ht="21">
      <c r="C168" s="40" t="s">
        <v>17</v>
      </c>
      <c r="D168" s="37">
        <f>D163/$D$164</f>
        <v>9.6774193548387094E-2</v>
      </c>
      <c r="E168" s="37">
        <f>E163/$E$164</f>
        <v>0</v>
      </c>
      <c r="F168" s="37">
        <f>F163/$F$164</f>
        <v>0</v>
      </c>
      <c r="G168" s="37" t="e">
        <f>G163/$G$164</f>
        <v>#DIV/0!</v>
      </c>
      <c r="H168" s="37">
        <f>H163/$H$164</f>
        <v>8.6956521739130432E-2</v>
      </c>
    </row>
    <row r="169" spans="3:16" ht="25.5" customHeight="1">
      <c r="C169" s="39"/>
      <c r="D169" s="61"/>
      <c r="E169" s="61"/>
    </row>
    <row r="170" spans="3:16" ht="11.25" customHeight="1">
      <c r="C170" s="39"/>
      <c r="D170" s="61"/>
      <c r="E170" s="61"/>
    </row>
    <row r="171" spans="3:16" ht="11.25" customHeight="1">
      <c r="C171" s="39"/>
      <c r="D171" s="61"/>
      <c r="E171" s="61"/>
    </row>
    <row r="172" spans="3:16" ht="23.25">
      <c r="C172" s="137" t="s">
        <v>125</v>
      </c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</row>
    <row r="173" spans="3:16" ht="43.5" customHeight="1"/>
    <row r="174" spans="3:16" ht="43.5" customHeight="1">
      <c r="C174" s="33" t="s">
        <v>54</v>
      </c>
      <c r="D174" s="49" t="s">
        <v>59</v>
      </c>
      <c r="E174" s="49" t="s">
        <v>126</v>
      </c>
      <c r="F174" s="49" t="s">
        <v>127</v>
      </c>
      <c r="G174" s="49" t="s">
        <v>62</v>
      </c>
      <c r="H174" s="49" t="s">
        <v>128</v>
      </c>
    </row>
    <row r="175" spans="3:16" ht="21">
      <c r="C175" s="34" t="s">
        <v>82</v>
      </c>
      <c r="D175" s="35">
        <v>5</v>
      </c>
      <c r="E175" s="35">
        <v>1</v>
      </c>
      <c r="F175" s="35">
        <v>0</v>
      </c>
      <c r="G175" s="35">
        <v>0</v>
      </c>
      <c r="H175" s="35">
        <f>SUM(D175:G175)</f>
        <v>6</v>
      </c>
    </row>
    <row r="176" spans="3:16" ht="21">
      <c r="C176" s="34" t="s">
        <v>83</v>
      </c>
      <c r="D176" s="35">
        <v>52</v>
      </c>
      <c r="E176" s="35">
        <v>5</v>
      </c>
      <c r="F176" s="35">
        <v>1</v>
      </c>
      <c r="G176" s="35">
        <v>0</v>
      </c>
      <c r="H176" s="35">
        <f t="shared" ref="H176:H177" si="10">SUM(D176:G176)</f>
        <v>58</v>
      </c>
    </row>
    <row r="177" spans="3:16" ht="21">
      <c r="C177" s="50" t="s">
        <v>84</v>
      </c>
      <c r="D177" s="35">
        <v>0</v>
      </c>
      <c r="E177" s="35">
        <v>0</v>
      </c>
      <c r="F177" s="35">
        <v>0</v>
      </c>
      <c r="G177" s="35">
        <v>0</v>
      </c>
      <c r="H177" s="35">
        <f t="shared" si="10"/>
        <v>0</v>
      </c>
    </row>
    <row r="178" spans="3:16" ht="21">
      <c r="C178" s="34" t="s">
        <v>310</v>
      </c>
      <c r="D178" s="35">
        <f>SUM(D175:D177)</f>
        <v>57</v>
      </c>
      <c r="E178" s="35">
        <f t="shared" ref="E178:H178" si="11">SUM(E175:E177)</f>
        <v>6</v>
      </c>
      <c r="F178" s="35">
        <f t="shared" si="11"/>
        <v>1</v>
      </c>
      <c r="G178" s="35">
        <f t="shared" si="11"/>
        <v>0</v>
      </c>
      <c r="H178" s="35">
        <f t="shared" si="11"/>
        <v>64</v>
      </c>
    </row>
    <row r="179" spans="3:16" ht="21">
      <c r="C179" s="69"/>
      <c r="D179" s="70"/>
      <c r="E179" s="70"/>
      <c r="F179" s="70"/>
    </row>
    <row r="181" spans="3:16" ht="23.25">
      <c r="C181" s="33" t="s">
        <v>55</v>
      </c>
      <c r="D181" s="49" t="s">
        <v>59</v>
      </c>
      <c r="E181" s="49" t="s">
        <v>126</v>
      </c>
      <c r="F181" s="49" t="s">
        <v>127</v>
      </c>
      <c r="G181" s="49" t="s">
        <v>62</v>
      </c>
      <c r="H181" s="49" t="s">
        <v>128</v>
      </c>
    </row>
    <row r="182" spans="3:16" ht="21">
      <c r="C182" s="34" t="s">
        <v>82</v>
      </c>
      <c r="D182" s="37">
        <f>D175/$D$178</f>
        <v>8.771929824561403E-2</v>
      </c>
      <c r="E182" s="37">
        <f>E175/$E$178</f>
        <v>0.16666666666666666</v>
      </c>
      <c r="F182" s="37">
        <f>F175/$F$178</f>
        <v>0</v>
      </c>
      <c r="G182" s="37" t="e">
        <f>G175/$G$178</f>
        <v>#DIV/0!</v>
      </c>
      <c r="H182" s="37">
        <f>H175/$H$178</f>
        <v>9.375E-2</v>
      </c>
    </row>
    <row r="183" spans="3:16" ht="21">
      <c r="C183" s="34" t="s">
        <v>83</v>
      </c>
      <c r="D183" s="37">
        <f t="shared" ref="D183" si="12">D176/$D$178</f>
        <v>0.91228070175438591</v>
      </c>
      <c r="E183" s="37">
        <f t="shared" ref="E183:E184" si="13">E176/$E$178</f>
        <v>0.83333333333333337</v>
      </c>
      <c r="F183" s="37">
        <f t="shared" ref="F183:F184" si="14">F176/$F$178</f>
        <v>1</v>
      </c>
      <c r="G183" s="37" t="e">
        <f t="shared" ref="G183:G184" si="15">G176/$G$178</f>
        <v>#DIV/0!</v>
      </c>
      <c r="H183" s="37">
        <f t="shared" ref="H183:H184" si="16">H176/$H$178</f>
        <v>0.90625</v>
      </c>
    </row>
    <row r="184" spans="3:16" ht="21">
      <c r="C184" s="50" t="s">
        <v>84</v>
      </c>
      <c r="D184" s="37">
        <f>D177/$D$178</f>
        <v>0</v>
      </c>
      <c r="E184" s="37">
        <f t="shared" si="13"/>
        <v>0</v>
      </c>
      <c r="F184" s="37">
        <f t="shared" si="14"/>
        <v>0</v>
      </c>
      <c r="G184" s="37" t="e">
        <f t="shared" si="15"/>
        <v>#DIV/0!</v>
      </c>
      <c r="H184" s="37">
        <f t="shared" si="16"/>
        <v>0</v>
      </c>
    </row>
    <row r="185" spans="3:16" ht="26.25" customHeight="1">
      <c r="C185" s="51"/>
      <c r="D185" s="53"/>
      <c r="E185" s="53"/>
      <c r="F185" s="53"/>
    </row>
    <row r="186" spans="3:16" ht="33.75" customHeight="1"/>
    <row r="187" spans="3:16" ht="54.75" customHeight="1">
      <c r="C187" s="141" t="s">
        <v>129</v>
      </c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</row>
    <row r="188" spans="3:16" ht="29.25" customHeight="1"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</row>
    <row r="189" spans="3:16" ht="75.75" customHeight="1">
      <c r="D189" s="49" t="s">
        <v>59</v>
      </c>
      <c r="E189" s="49" t="s">
        <v>60</v>
      </c>
      <c r="F189" s="49" t="s">
        <v>61</v>
      </c>
      <c r="G189" s="49" t="s">
        <v>62</v>
      </c>
    </row>
    <row r="190" spans="3:16" ht="42">
      <c r="C190" s="34" t="s">
        <v>85</v>
      </c>
      <c r="D190" s="77">
        <v>3</v>
      </c>
      <c r="E190" s="77">
        <v>0</v>
      </c>
      <c r="F190" s="77">
        <v>0</v>
      </c>
      <c r="G190" s="77">
        <v>0</v>
      </c>
    </row>
    <row r="191" spans="3:16" ht="21">
      <c r="C191" s="34" t="s">
        <v>86</v>
      </c>
      <c r="D191" s="77">
        <v>1</v>
      </c>
      <c r="E191" s="77">
        <v>1</v>
      </c>
      <c r="F191" s="77">
        <v>0</v>
      </c>
      <c r="G191" s="77">
        <v>0</v>
      </c>
    </row>
    <row r="192" spans="3:16" ht="63">
      <c r="C192" s="34" t="s">
        <v>87</v>
      </c>
      <c r="D192" s="77">
        <v>5</v>
      </c>
      <c r="E192" s="77">
        <v>1</v>
      </c>
      <c r="F192" s="77">
        <v>0</v>
      </c>
      <c r="G192" s="77">
        <v>0</v>
      </c>
    </row>
    <row r="193" spans="3:16" ht="42">
      <c r="C193" s="34" t="s">
        <v>130</v>
      </c>
      <c r="D193" s="77">
        <v>0</v>
      </c>
      <c r="E193" s="77">
        <v>0</v>
      </c>
      <c r="F193" s="77">
        <v>0</v>
      </c>
      <c r="G193" s="77">
        <v>0</v>
      </c>
    </row>
    <row r="194" spans="3:16" ht="21">
      <c r="C194" s="34" t="s">
        <v>88</v>
      </c>
      <c r="D194" s="77">
        <v>2</v>
      </c>
      <c r="E194" s="77">
        <v>0</v>
      </c>
      <c r="F194" s="77">
        <v>0</v>
      </c>
      <c r="G194" s="77">
        <v>0</v>
      </c>
    </row>
    <row r="195" spans="3:16" ht="21">
      <c r="C195" s="34" t="s">
        <v>89</v>
      </c>
      <c r="D195" s="77">
        <v>55</v>
      </c>
      <c r="E195" s="77">
        <v>4</v>
      </c>
      <c r="F195" s="77">
        <v>1</v>
      </c>
      <c r="G195" s="77">
        <v>0</v>
      </c>
    </row>
    <row r="196" spans="3:16" ht="21">
      <c r="C196" s="34" t="s">
        <v>56</v>
      </c>
      <c r="D196" s="77">
        <f>SUM(D190:D195)</f>
        <v>66</v>
      </c>
      <c r="E196" s="77">
        <f t="shared" ref="E196:G196" si="17">SUM(E190:E195)</f>
        <v>6</v>
      </c>
      <c r="F196" s="77">
        <f t="shared" si="17"/>
        <v>1</v>
      </c>
      <c r="G196" s="77">
        <f t="shared" si="17"/>
        <v>0</v>
      </c>
    </row>
    <row r="197" spans="3:16" ht="21">
      <c r="C197" s="69"/>
      <c r="D197" s="71"/>
      <c r="E197" s="71"/>
      <c r="F197" s="71"/>
      <c r="G197" s="71"/>
    </row>
    <row r="198" spans="3:16" ht="23.25">
      <c r="D198" s="49" t="s">
        <v>59</v>
      </c>
      <c r="E198" s="49" t="s">
        <v>60</v>
      </c>
      <c r="F198" s="49" t="s">
        <v>61</v>
      </c>
      <c r="G198" s="49" t="s">
        <v>62</v>
      </c>
    </row>
    <row r="199" spans="3:16" ht="42">
      <c r="C199" s="34" t="s">
        <v>85</v>
      </c>
      <c r="D199" s="37">
        <f>D190/$D$196</f>
        <v>4.5454545454545456E-2</v>
      </c>
      <c r="E199" s="37">
        <f>E190/$E$196</f>
        <v>0</v>
      </c>
      <c r="F199" s="37">
        <f>F190/$F$196</f>
        <v>0</v>
      </c>
      <c r="G199" s="37" t="e">
        <f>G190/$G$196</f>
        <v>#DIV/0!</v>
      </c>
    </row>
    <row r="200" spans="3:16" ht="21">
      <c r="C200" s="34" t="s">
        <v>86</v>
      </c>
      <c r="D200" s="37">
        <f t="shared" ref="D200:D204" si="18">D191/$D$196</f>
        <v>1.5151515151515152E-2</v>
      </c>
      <c r="E200" s="37">
        <f t="shared" ref="E200:E204" si="19">E191/$E$196</f>
        <v>0.16666666666666666</v>
      </c>
      <c r="F200" s="37">
        <f t="shared" ref="F200:F204" si="20">F191/$F$196</f>
        <v>0</v>
      </c>
      <c r="G200" s="37" t="e">
        <f t="shared" ref="G200:G204" si="21">G191/$G$196</f>
        <v>#DIV/0!</v>
      </c>
    </row>
    <row r="201" spans="3:16" ht="63">
      <c r="C201" s="34" t="s">
        <v>87</v>
      </c>
      <c r="D201" s="37">
        <f>D192/$D$196</f>
        <v>7.575757575757576E-2</v>
      </c>
      <c r="E201" s="37">
        <f t="shared" si="19"/>
        <v>0.16666666666666666</v>
      </c>
      <c r="F201" s="37">
        <f t="shared" si="20"/>
        <v>0</v>
      </c>
      <c r="G201" s="37" t="e">
        <f t="shared" si="21"/>
        <v>#DIV/0!</v>
      </c>
    </row>
    <row r="202" spans="3:16" ht="42">
      <c r="C202" s="34" t="s">
        <v>130</v>
      </c>
      <c r="D202" s="37">
        <f t="shared" si="18"/>
        <v>0</v>
      </c>
      <c r="E202" s="37">
        <f t="shared" si="19"/>
        <v>0</v>
      </c>
      <c r="F202" s="37">
        <f t="shared" si="20"/>
        <v>0</v>
      </c>
      <c r="G202" s="37" t="e">
        <f t="shared" si="21"/>
        <v>#DIV/0!</v>
      </c>
    </row>
    <row r="203" spans="3:16" ht="21">
      <c r="C203" s="34" t="s">
        <v>88</v>
      </c>
      <c r="D203" s="37">
        <f t="shared" si="18"/>
        <v>3.0303030303030304E-2</v>
      </c>
      <c r="E203" s="37">
        <f t="shared" si="19"/>
        <v>0</v>
      </c>
      <c r="F203" s="37">
        <f t="shared" si="20"/>
        <v>0</v>
      </c>
      <c r="G203" s="37" t="e">
        <f t="shared" si="21"/>
        <v>#DIV/0!</v>
      </c>
    </row>
    <row r="204" spans="3:16" ht="21">
      <c r="C204" s="34" t="s">
        <v>89</v>
      </c>
      <c r="D204" s="37">
        <f t="shared" si="18"/>
        <v>0.83333333333333337</v>
      </c>
      <c r="E204" s="37">
        <f t="shared" si="19"/>
        <v>0.66666666666666663</v>
      </c>
      <c r="F204" s="37">
        <f t="shared" si="20"/>
        <v>1</v>
      </c>
      <c r="G204" s="37" t="e">
        <f t="shared" si="21"/>
        <v>#DIV/0!</v>
      </c>
    </row>
    <row r="205" spans="3:16" ht="21">
      <c r="C205" s="62"/>
      <c r="D205" s="61"/>
      <c r="E205" s="61"/>
      <c r="F205" s="61"/>
      <c r="G205" s="61"/>
    </row>
    <row r="206" spans="3:16" ht="23.25">
      <c r="C206" s="136" t="s">
        <v>90</v>
      </c>
      <c r="D206" s="136"/>
      <c r="E206" s="136"/>
      <c r="F206" s="136"/>
      <c r="G206" s="136"/>
      <c r="H206" s="136"/>
      <c r="I206" s="136"/>
      <c r="J206" s="136"/>
      <c r="K206" s="136"/>
      <c r="L206" s="136"/>
      <c r="M206" s="136"/>
      <c r="N206" s="136"/>
      <c r="O206" s="136"/>
      <c r="P206" s="136"/>
    </row>
    <row r="208" spans="3:16" ht="23.25">
      <c r="C208" s="141" t="s">
        <v>131</v>
      </c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</row>
    <row r="209" spans="3:16" ht="57" customHeight="1"/>
    <row r="210" spans="3:16" ht="30" customHeight="1">
      <c r="C210" s="49" t="s">
        <v>54</v>
      </c>
      <c r="D210" s="33" t="s">
        <v>60</v>
      </c>
      <c r="E210" s="33" t="s">
        <v>61</v>
      </c>
      <c r="F210" s="33" t="s">
        <v>62</v>
      </c>
    </row>
    <row r="211" spans="3:16" ht="21">
      <c r="C211" s="40" t="s">
        <v>18</v>
      </c>
      <c r="D211" s="35">
        <v>3</v>
      </c>
      <c r="E211" s="35">
        <v>1</v>
      </c>
      <c r="F211" s="35">
        <v>0</v>
      </c>
      <c r="G211" s="54"/>
    </row>
    <row r="212" spans="3:16" ht="21">
      <c r="C212" s="40" t="s">
        <v>17</v>
      </c>
      <c r="D212" s="35">
        <v>3</v>
      </c>
      <c r="E212" s="35">
        <v>0</v>
      </c>
      <c r="F212" s="35">
        <v>0</v>
      </c>
    </row>
    <row r="213" spans="3:16" ht="21">
      <c r="C213" s="40" t="s">
        <v>56</v>
      </c>
      <c r="D213" s="35">
        <f>SUM(D211:D212)</f>
        <v>6</v>
      </c>
      <c r="E213" s="35">
        <f t="shared" ref="E213:F213" si="22">SUM(E211:E212)</f>
        <v>1</v>
      </c>
      <c r="F213" s="35">
        <f t="shared" si="22"/>
        <v>0</v>
      </c>
    </row>
    <row r="214" spans="3:16" ht="17.25" customHeight="1"/>
    <row r="215" spans="3:16" ht="23.25">
      <c r="C215" s="49" t="s">
        <v>55</v>
      </c>
      <c r="D215" s="33" t="s">
        <v>60</v>
      </c>
      <c r="E215" s="33" t="s">
        <v>61</v>
      </c>
      <c r="F215" s="33" t="s">
        <v>62</v>
      </c>
    </row>
    <row r="216" spans="3:16" ht="21">
      <c r="C216" s="40" t="s">
        <v>18</v>
      </c>
      <c r="D216" s="37">
        <f>D211/$D$213</f>
        <v>0.5</v>
      </c>
      <c r="E216" s="37">
        <f>E211/$E$213</f>
        <v>1</v>
      </c>
      <c r="F216" s="37" t="e">
        <f>F211/$F$213</f>
        <v>#DIV/0!</v>
      </c>
    </row>
    <row r="217" spans="3:16" ht="21">
      <c r="C217" s="40" t="s">
        <v>17</v>
      </c>
      <c r="D217" s="37">
        <f>D212/$D$213</f>
        <v>0.5</v>
      </c>
      <c r="E217" s="37">
        <f>E212/$E$213</f>
        <v>0</v>
      </c>
      <c r="F217" s="37" t="e">
        <f>F212/$F$213</f>
        <v>#DIV/0!</v>
      </c>
    </row>
    <row r="218" spans="3:16" ht="88.5" customHeight="1"/>
    <row r="219" spans="3:16" ht="23.25">
      <c r="C219" s="136" t="s">
        <v>91</v>
      </c>
      <c r="D219" s="136"/>
      <c r="E219" s="136"/>
      <c r="F219" s="136"/>
      <c r="G219" s="136"/>
      <c r="H219" s="136"/>
      <c r="I219" s="136"/>
      <c r="J219" s="136"/>
      <c r="K219" s="136"/>
      <c r="L219" s="136"/>
      <c r="M219" s="136"/>
      <c r="N219" s="136"/>
      <c r="O219" s="136"/>
      <c r="P219" s="136"/>
    </row>
    <row r="221" spans="3:16" ht="23.25">
      <c r="C221" s="141" t="s">
        <v>92</v>
      </c>
      <c r="D221" s="141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</row>
    <row r="222" spans="3:16" ht="21.75" customHeight="1"/>
    <row r="223" spans="3:16" ht="21.75" customHeight="1">
      <c r="C223" s="33" t="s">
        <v>54</v>
      </c>
      <c r="D223" s="33" t="s">
        <v>60</v>
      </c>
      <c r="E223" s="33" t="s">
        <v>61</v>
      </c>
      <c r="F223" s="33" t="s">
        <v>62</v>
      </c>
      <c r="G223" s="33" t="s">
        <v>56</v>
      </c>
    </row>
    <row r="224" spans="3:16" ht="21.75" customHeight="1">
      <c r="C224" s="34" t="s">
        <v>132</v>
      </c>
      <c r="D224" s="35">
        <v>3</v>
      </c>
      <c r="E224" s="35">
        <v>1</v>
      </c>
      <c r="F224" s="35">
        <v>0</v>
      </c>
      <c r="G224" s="35">
        <f>SUM(D224:F224)</f>
        <v>4</v>
      </c>
    </row>
    <row r="225" spans="3:16" ht="21.75" customHeight="1">
      <c r="C225" s="34" t="s">
        <v>93</v>
      </c>
      <c r="D225" s="35">
        <v>1</v>
      </c>
      <c r="E225" s="35">
        <v>0</v>
      </c>
      <c r="F225" s="35">
        <v>0</v>
      </c>
      <c r="G225" s="35">
        <f t="shared" ref="G225:G228" si="23">SUM(D225:F225)</f>
        <v>1</v>
      </c>
    </row>
    <row r="226" spans="3:16" ht="21.75" customHeight="1">
      <c r="C226" s="34" t="s">
        <v>94</v>
      </c>
      <c r="D226" s="35">
        <v>1</v>
      </c>
      <c r="E226" s="35">
        <v>0</v>
      </c>
      <c r="F226" s="35">
        <v>0</v>
      </c>
      <c r="G226" s="35">
        <f>SUM(D226:F226)</f>
        <v>1</v>
      </c>
    </row>
    <row r="227" spans="3:16" ht="21.75" customHeight="1">
      <c r="C227" s="34" t="s">
        <v>95</v>
      </c>
      <c r="D227" s="35">
        <v>1</v>
      </c>
      <c r="E227" s="35">
        <v>0</v>
      </c>
      <c r="F227" s="35">
        <v>0</v>
      </c>
      <c r="G227" s="35">
        <f t="shared" si="23"/>
        <v>1</v>
      </c>
    </row>
    <row r="228" spans="3:16" ht="21">
      <c r="C228" s="34" t="s">
        <v>56</v>
      </c>
      <c r="D228" s="35">
        <f>SUM(D224:D227)</f>
        <v>6</v>
      </c>
      <c r="E228" s="35">
        <f t="shared" ref="E228:F228" si="24">SUM(E224:E227)</f>
        <v>1</v>
      </c>
      <c r="F228" s="35">
        <f t="shared" si="24"/>
        <v>0</v>
      </c>
      <c r="G228" s="35">
        <f t="shared" si="23"/>
        <v>7</v>
      </c>
    </row>
    <row r="229" spans="3:16" ht="21">
      <c r="C229" s="62"/>
      <c r="D229" s="63"/>
      <c r="E229" s="63"/>
      <c r="F229" s="63"/>
      <c r="G229" s="63"/>
    </row>
    <row r="230" spans="3:16" ht="21.75" customHeight="1"/>
    <row r="231" spans="3:16" ht="23.25">
      <c r="C231" s="33" t="s">
        <v>55</v>
      </c>
      <c r="D231" s="33" t="s">
        <v>60</v>
      </c>
      <c r="E231" s="33" t="s">
        <v>61</v>
      </c>
      <c r="F231" s="33" t="s">
        <v>62</v>
      </c>
      <c r="G231" s="33" t="s">
        <v>56</v>
      </c>
    </row>
    <row r="232" spans="3:16" ht="21">
      <c r="C232" s="34" t="s">
        <v>132</v>
      </c>
      <c r="D232" s="37">
        <f>D224/$D$228</f>
        <v>0.5</v>
      </c>
      <c r="E232" s="37">
        <f>E224/$E$228</f>
        <v>1</v>
      </c>
      <c r="F232" s="37" t="e">
        <f>F224/$F$228</f>
        <v>#DIV/0!</v>
      </c>
      <c r="G232" s="37">
        <f>G224/$G$228</f>
        <v>0.5714285714285714</v>
      </c>
    </row>
    <row r="233" spans="3:16" ht="21">
      <c r="C233" s="34" t="s">
        <v>93</v>
      </c>
      <c r="D233" s="37">
        <f t="shared" ref="D233:D235" si="25">D225/$D$228</f>
        <v>0.16666666666666666</v>
      </c>
      <c r="E233" s="37">
        <f t="shared" ref="E233:E235" si="26">E225/$E$228</f>
        <v>0</v>
      </c>
      <c r="F233" s="37" t="e">
        <f t="shared" ref="F233:F235" si="27">F225/$F$228</f>
        <v>#DIV/0!</v>
      </c>
      <c r="G233" s="37">
        <f t="shared" ref="G233:G235" si="28">G225/$G$228</f>
        <v>0.14285714285714285</v>
      </c>
    </row>
    <row r="234" spans="3:16" ht="21">
      <c r="C234" s="34" t="s">
        <v>94</v>
      </c>
      <c r="D234" s="37">
        <f t="shared" si="25"/>
        <v>0.16666666666666666</v>
      </c>
      <c r="E234" s="37">
        <f t="shared" si="26"/>
        <v>0</v>
      </c>
      <c r="F234" s="37" t="e">
        <f t="shared" si="27"/>
        <v>#DIV/0!</v>
      </c>
      <c r="G234" s="37">
        <f t="shared" si="28"/>
        <v>0.14285714285714285</v>
      </c>
    </row>
    <row r="235" spans="3:16" ht="21">
      <c r="C235" s="34" t="s">
        <v>95</v>
      </c>
      <c r="D235" s="37">
        <f t="shared" si="25"/>
        <v>0.16666666666666666</v>
      </c>
      <c r="E235" s="37">
        <f t="shared" si="26"/>
        <v>0</v>
      </c>
      <c r="F235" s="37" t="e">
        <f t="shared" si="27"/>
        <v>#DIV/0!</v>
      </c>
      <c r="G235" s="37">
        <f t="shared" si="28"/>
        <v>0.14285714285714285</v>
      </c>
    </row>
    <row r="236" spans="3:16" ht="37.5" customHeight="1"/>
    <row r="237" spans="3:16" ht="32.25" hidden="1" customHeight="1">
      <c r="C237" s="141" t="s">
        <v>96</v>
      </c>
      <c r="D237" s="141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</row>
    <row r="239" spans="3:16" ht="3.75" customHeight="1"/>
    <row r="240" spans="3:16" ht="23.25">
      <c r="C240" s="136" t="s">
        <v>97</v>
      </c>
      <c r="D240" s="136"/>
      <c r="E240" s="136"/>
      <c r="F240" s="136"/>
      <c r="G240" s="136"/>
      <c r="H240" s="136"/>
      <c r="I240" s="136"/>
      <c r="J240" s="136"/>
      <c r="K240" s="136"/>
      <c r="L240" s="136"/>
      <c r="M240" s="136"/>
      <c r="N240" s="136"/>
      <c r="O240" s="136"/>
      <c r="P240" s="136"/>
    </row>
    <row r="242" spans="3:16" ht="23.25">
      <c r="C242" s="141" t="s">
        <v>98</v>
      </c>
      <c r="D242" s="141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</row>
    <row r="244" spans="3:16" ht="23.25">
      <c r="C244" s="33" t="s">
        <v>54</v>
      </c>
      <c r="D244" s="33" t="s">
        <v>59</v>
      </c>
      <c r="E244" s="33" t="s">
        <v>60</v>
      </c>
      <c r="F244" s="33" t="s">
        <v>61</v>
      </c>
      <c r="G244" s="33" t="s">
        <v>62</v>
      </c>
      <c r="H244" s="33" t="s">
        <v>56</v>
      </c>
    </row>
    <row r="245" spans="3:16" ht="21">
      <c r="C245" s="40" t="s">
        <v>18</v>
      </c>
      <c r="D245" s="35">
        <v>52</v>
      </c>
      <c r="E245" s="35">
        <v>5</v>
      </c>
      <c r="F245" s="35">
        <v>1</v>
      </c>
      <c r="G245" s="35">
        <v>0</v>
      </c>
      <c r="H245" s="36">
        <f>SUM(D245:G245)</f>
        <v>58</v>
      </c>
    </row>
    <row r="246" spans="3:16" ht="21">
      <c r="C246" s="40" t="s">
        <v>17</v>
      </c>
      <c r="D246" s="35">
        <v>7</v>
      </c>
      <c r="E246" s="35">
        <v>1</v>
      </c>
      <c r="F246" s="35">
        <v>0</v>
      </c>
      <c r="G246" s="35">
        <v>0</v>
      </c>
      <c r="H246" s="36">
        <f t="shared" ref="H246:H248" si="29">SUM(D246:G246)</f>
        <v>8</v>
      </c>
    </row>
    <row r="247" spans="3:16" ht="42">
      <c r="C247" s="40" t="s">
        <v>133</v>
      </c>
      <c r="D247" s="35">
        <v>3</v>
      </c>
      <c r="E247" s="35">
        <v>0</v>
      </c>
      <c r="F247" s="35">
        <v>0</v>
      </c>
      <c r="G247" s="35">
        <v>0</v>
      </c>
      <c r="H247" s="36">
        <f t="shared" si="29"/>
        <v>3</v>
      </c>
    </row>
    <row r="248" spans="3:16" ht="21.75" customHeight="1">
      <c r="C248" s="40" t="s">
        <v>56</v>
      </c>
      <c r="D248" s="35">
        <f>SUM(D245:D247)</f>
        <v>62</v>
      </c>
      <c r="E248" s="35">
        <f t="shared" ref="E248:G248" si="30">SUM(E245:E247)</f>
        <v>6</v>
      </c>
      <c r="F248" s="35">
        <f t="shared" si="30"/>
        <v>1</v>
      </c>
      <c r="G248" s="35">
        <f t="shared" si="30"/>
        <v>0</v>
      </c>
      <c r="H248" s="36">
        <f t="shared" si="29"/>
        <v>69</v>
      </c>
    </row>
    <row r="250" spans="3:16" ht="23.25">
      <c r="C250" s="33" t="s">
        <v>55</v>
      </c>
      <c r="D250" s="33" t="s">
        <v>59</v>
      </c>
      <c r="E250" s="33" t="s">
        <v>60</v>
      </c>
      <c r="F250" s="33" t="s">
        <v>61</v>
      </c>
      <c r="G250" s="33" t="s">
        <v>62</v>
      </c>
      <c r="H250" s="33" t="s">
        <v>56</v>
      </c>
    </row>
    <row r="251" spans="3:16" ht="21">
      <c r="C251" s="40" t="s">
        <v>18</v>
      </c>
      <c r="D251" s="37">
        <f>D245/$D$248</f>
        <v>0.83870967741935487</v>
      </c>
      <c r="E251" s="37">
        <f>E245/$E$248</f>
        <v>0.83333333333333337</v>
      </c>
      <c r="F251" s="37">
        <f>F245/$F$248</f>
        <v>1</v>
      </c>
      <c r="G251" s="37" t="e">
        <f>G245/$G$248</f>
        <v>#DIV/0!</v>
      </c>
      <c r="H251" s="38">
        <f>H245/$H$248</f>
        <v>0.84057971014492749</v>
      </c>
    </row>
    <row r="252" spans="3:16" ht="21">
      <c r="C252" s="40" t="s">
        <v>17</v>
      </c>
      <c r="D252" s="37">
        <f t="shared" ref="D252:D253" si="31">D246/$D$248</f>
        <v>0.11290322580645161</v>
      </c>
      <c r="E252" s="37">
        <f t="shared" ref="E252:E253" si="32">E246/$E$248</f>
        <v>0.16666666666666666</v>
      </c>
      <c r="F252" s="37">
        <f t="shared" ref="F252:F253" si="33">F246/$F$248</f>
        <v>0</v>
      </c>
      <c r="G252" s="37" t="e">
        <f t="shared" ref="G252:G253" si="34">G246/$G$248</f>
        <v>#DIV/0!</v>
      </c>
      <c r="H252" s="38">
        <f t="shared" ref="H252:H253" si="35">H246/$H$248</f>
        <v>0.11594202898550725</v>
      </c>
    </row>
    <row r="253" spans="3:16" ht="42">
      <c r="C253" s="40" t="s">
        <v>133</v>
      </c>
      <c r="D253" s="37">
        <f t="shared" si="31"/>
        <v>4.8387096774193547E-2</v>
      </c>
      <c r="E253" s="37">
        <f t="shared" si="32"/>
        <v>0</v>
      </c>
      <c r="F253" s="37">
        <f t="shared" si="33"/>
        <v>0</v>
      </c>
      <c r="G253" s="37" t="e">
        <f t="shared" si="34"/>
        <v>#DIV/0!</v>
      </c>
      <c r="H253" s="38">
        <f t="shared" si="35"/>
        <v>4.3478260869565216E-2</v>
      </c>
    </row>
    <row r="258" spans="3:16" ht="23.25">
      <c r="C258" s="136" t="s">
        <v>99</v>
      </c>
      <c r="D258" s="136"/>
      <c r="E258" s="136"/>
      <c r="F258" s="136"/>
      <c r="G258" s="136"/>
      <c r="H258" s="136"/>
      <c r="I258" s="136"/>
      <c r="J258" s="136"/>
      <c r="K258" s="136"/>
      <c r="L258" s="136"/>
      <c r="M258" s="136"/>
      <c r="N258" s="136"/>
      <c r="O258" s="136"/>
      <c r="P258" s="136"/>
    </row>
    <row r="260" spans="3:16" ht="42" customHeight="1">
      <c r="C260" s="142" t="s">
        <v>100</v>
      </c>
      <c r="D260" s="142"/>
      <c r="E260" s="142"/>
      <c r="F260" s="142"/>
      <c r="G260" s="142"/>
      <c r="H260" s="142"/>
      <c r="I260" s="142"/>
      <c r="J260" s="142"/>
      <c r="K260" s="142"/>
      <c r="L260" s="142"/>
      <c r="M260" s="142"/>
      <c r="N260" s="142"/>
      <c r="O260" s="142"/>
      <c r="P260" s="142"/>
    </row>
    <row r="262" spans="3:16" ht="23.25">
      <c r="C262" s="33" t="s">
        <v>54</v>
      </c>
      <c r="D262" s="33" t="s">
        <v>59</v>
      </c>
      <c r="E262" s="33" t="s">
        <v>60</v>
      </c>
      <c r="F262" s="33" t="s">
        <v>61</v>
      </c>
      <c r="G262" s="33" t="s">
        <v>62</v>
      </c>
      <c r="H262" s="33" t="s">
        <v>56</v>
      </c>
    </row>
    <row r="263" spans="3:16" ht="21">
      <c r="C263" s="40">
        <v>1</v>
      </c>
      <c r="D263" s="35">
        <v>0</v>
      </c>
      <c r="E263" s="35">
        <v>0</v>
      </c>
      <c r="F263" s="35">
        <v>0</v>
      </c>
      <c r="G263" s="35">
        <v>0</v>
      </c>
      <c r="H263" s="35">
        <f>SUM(D263:G263)</f>
        <v>0</v>
      </c>
    </row>
    <row r="264" spans="3:16" ht="21">
      <c r="C264" s="40">
        <v>2</v>
      </c>
      <c r="D264" s="35">
        <v>1</v>
      </c>
      <c r="E264" s="35">
        <v>1</v>
      </c>
      <c r="F264" s="35">
        <v>0</v>
      </c>
      <c r="G264" s="35">
        <v>0</v>
      </c>
      <c r="H264" s="35">
        <f t="shared" ref="H264:H267" si="36">SUM(D264:G264)</f>
        <v>2</v>
      </c>
    </row>
    <row r="265" spans="3:16" ht="21">
      <c r="C265" s="40">
        <v>3</v>
      </c>
      <c r="D265" s="35">
        <v>9</v>
      </c>
      <c r="E265" s="35">
        <v>4</v>
      </c>
      <c r="F265" s="35">
        <v>0</v>
      </c>
      <c r="G265" s="35">
        <v>0</v>
      </c>
      <c r="H265" s="35">
        <f t="shared" si="36"/>
        <v>13</v>
      </c>
    </row>
    <row r="266" spans="3:16" ht="21">
      <c r="C266" s="40">
        <v>4</v>
      </c>
      <c r="D266" s="35">
        <v>37</v>
      </c>
      <c r="E266" s="35">
        <v>1</v>
      </c>
      <c r="F266" s="35">
        <v>1</v>
      </c>
      <c r="G266" s="35">
        <v>0</v>
      </c>
      <c r="H266" s="35">
        <f t="shared" si="36"/>
        <v>39</v>
      </c>
    </row>
    <row r="267" spans="3:16" ht="21">
      <c r="C267" s="40">
        <v>5</v>
      </c>
      <c r="D267" s="35">
        <v>15</v>
      </c>
      <c r="E267" s="35">
        <v>0</v>
      </c>
      <c r="F267" s="35">
        <v>0</v>
      </c>
      <c r="G267" s="35">
        <v>0</v>
      </c>
      <c r="H267" s="35">
        <f t="shared" si="36"/>
        <v>15</v>
      </c>
    </row>
    <row r="268" spans="3:16" ht="21">
      <c r="C268" s="40" t="s">
        <v>56</v>
      </c>
      <c r="D268" s="35">
        <f>SUM(D263:D267)</f>
        <v>62</v>
      </c>
      <c r="E268" s="35">
        <f t="shared" ref="E268:H268" si="37">SUM(E263:E267)</f>
        <v>6</v>
      </c>
      <c r="F268" s="35">
        <f t="shared" si="37"/>
        <v>1</v>
      </c>
      <c r="G268" s="35">
        <f t="shared" si="37"/>
        <v>0</v>
      </c>
      <c r="H268" s="35">
        <f t="shared" si="37"/>
        <v>69</v>
      </c>
    </row>
    <row r="270" spans="3:16" ht="23.25">
      <c r="C270" s="56" t="s">
        <v>55</v>
      </c>
      <c r="D270" s="33" t="s">
        <v>59</v>
      </c>
      <c r="E270" s="33" t="s">
        <v>60</v>
      </c>
      <c r="F270" s="33" t="s">
        <v>61</v>
      </c>
      <c r="G270" s="33" t="s">
        <v>62</v>
      </c>
      <c r="H270" s="33" t="s">
        <v>56</v>
      </c>
    </row>
    <row r="271" spans="3:16" ht="21">
      <c r="C271" s="40">
        <v>1</v>
      </c>
      <c r="D271" s="37">
        <f>D263/$D$268</f>
        <v>0</v>
      </c>
      <c r="E271" s="37">
        <f>E263/$E$268</f>
        <v>0</v>
      </c>
      <c r="F271" s="37">
        <f>F263/$F$268</f>
        <v>0</v>
      </c>
      <c r="G271" s="37" t="e">
        <f>G263/$G$268</f>
        <v>#DIV/0!</v>
      </c>
      <c r="H271" s="37">
        <f>H263/$H$268</f>
        <v>0</v>
      </c>
    </row>
    <row r="272" spans="3:16" ht="21">
      <c r="C272" s="40">
        <v>2</v>
      </c>
      <c r="D272" s="37">
        <f t="shared" ref="D272:D275" si="38">D264/$D$268</f>
        <v>1.6129032258064516E-2</v>
      </c>
      <c r="E272" s="37">
        <f t="shared" ref="E272:E275" si="39">E264/$E$268</f>
        <v>0.16666666666666666</v>
      </c>
      <c r="F272" s="37">
        <f t="shared" ref="F272:F275" si="40">F264/$F$268</f>
        <v>0</v>
      </c>
      <c r="G272" s="37" t="e">
        <f t="shared" ref="G272:G275" si="41">G264/$G$268</f>
        <v>#DIV/0!</v>
      </c>
      <c r="H272" s="37">
        <f t="shared" ref="H272:H275" si="42">H264/$H$268</f>
        <v>2.8985507246376812E-2</v>
      </c>
    </row>
    <row r="273" spans="3:16" ht="21">
      <c r="C273" s="40">
        <v>3</v>
      </c>
      <c r="D273" s="37">
        <f t="shared" si="38"/>
        <v>0.14516129032258066</v>
      </c>
      <c r="E273" s="37">
        <f t="shared" si="39"/>
        <v>0.66666666666666663</v>
      </c>
      <c r="F273" s="37">
        <f t="shared" si="40"/>
        <v>0</v>
      </c>
      <c r="G273" s="37" t="e">
        <f t="shared" si="41"/>
        <v>#DIV/0!</v>
      </c>
      <c r="H273" s="37">
        <f t="shared" si="42"/>
        <v>0.18840579710144928</v>
      </c>
    </row>
    <row r="274" spans="3:16" ht="21">
      <c r="C274" s="40">
        <v>4</v>
      </c>
      <c r="D274" s="37">
        <f t="shared" si="38"/>
        <v>0.59677419354838712</v>
      </c>
      <c r="E274" s="37">
        <f t="shared" si="39"/>
        <v>0.16666666666666666</v>
      </c>
      <c r="F274" s="37">
        <f t="shared" si="40"/>
        <v>1</v>
      </c>
      <c r="G274" s="37" t="e">
        <f t="shared" si="41"/>
        <v>#DIV/0!</v>
      </c>
      <c r="H274" s="37">
        <f t="shared" si="42"/>
        <v>0.56521739130434778</v>
      </c>
    </row>
    <row r="275" spans="3:16" ht="21">
      <c r="C275" s="40">
        <v>5</v>
      </c>
      <c r="D275" s="37">
        <f t="shared" si="38"/>
        <v>0.24193548387096775</v>
      </c>
      <c r="E275" s="37">
        <f t="shared" si="39"/>
        <v>0</v>
      </c>
      <c r="F275" s="37">
        <f t="shared" si="40"/>
        <v>0</v>
      </c>
      <c r="G275" s="37" t="e">
        <f t="shared" si="41"/>
        <v>#DIV/0!</v>
      </c>
      <c r="H275" s="37">
        <f t="shared" si="42"/>
        <v>0.21739130434782608</v>
      </c>
    </row>
    <row r="279" spans="3:16" s="55" customFormat="1" ht="45.75" customHeight="1">
      <c r="C279" s="142" t="s">
        <v>134</v>
      </c>
      <c r="D279" s="142"/>
      <c r="E279" s="142"/>
      <c r="F279" s="142"/>
      <c r="G279" s="142"/>
      <c r="H279" s="142"/>
      <c r="I279" s="142"/>
      <c r="J279" s="142"/>
      <c r="K279" s="142"/>
      <c r="L279" s="142"/>
      <c r="M279" s="142"/>
      <c r="N279" s="142"/>
      <c r="O279" s="142"/>
      <c r="P279" s="142"/>
    </row>
    <row r="281" spans="3:16" ht="46.5">
      <c r="C281" s="57" t="s">
        <v>102</v>
      </c>
      <c r="D281" s="33" t="s">
        <v>59</v>
      </c>
      <c r="E281" s="33" t="s">
        <v>103</v>
      </c>
    </row>
    <row r="282" spans="3:16" ht="21">
      <c r="C282" s="34" t="s">
        <v>37</v>
      </c>
      <c r="D282" s="35">
        <v>39</v>
      </c>
      <c r="E282" s="37">
        <f>D282/$D$286</f>
        <v>0.62903225806451613</v>
      </c>
    </row>
    <row r="283" spans="3:16" ht="21">
      <c r="C283" s="34" t="s">
        <v>104</v>
      </c>
      <c r="D283" s="35">
        <v>21</v>
      </c>
      <c r="E283" s="37">
        <f t="shared" ref="E283:E284" si="43">D283/$D$286</f>
        <v>0.33870967741935482</v>
      </c>
    </row>
    <row r="284" spans="3:16" ht="21">
      <c r="C284" s="34" t="s">
        <v>101</v>
      </c>
      <c r="D284" s="35">
        <v>2</v>
      </c>
      <c r="E284" s="37">
        <f t="shared" si="43"/>
        <v>3.2258064516129031E-2</v>
      </c>
    </row>
    <row r="285" spans="3:16" ht="21">
      <c r="C285" s="34" t="s">
        <v>306</v>
      </c>
      <c r="D285" s="35">
        <v>0</v>
      </c>
      <c r="E285" s="37">
        <f>D285/$D$286</f>
        <v>0</v>
      </c>
    </row>
    <row r="286" spans="3:16" ht="21">
      <c r="C286" s="34" t="s">
        <v>56</v>
      </c>
      <c r="D286" s="35">
        <f>SUM(D282:D285)</f>
        <v>62</v>
      </c>
    </row>
    <row r="287" spans="3:16" ht="21">
      <c r="C287" s="69"/>
      <c r="D287" s="70"/>
      <c r="E287" s="71"/>
    </row>
    <row r="288" spans="3:16" ht="21">
      <c r="C288" s="69"/>
      <c r="D288" s="70"/>
      <c r="E288" s="71"/>
    </row>
    <row r="289" ht="33" customHeight="1"/>
  </sheetData>
  <mergeCells count="31">
    <mergeCell ref="C260:P260"/>
    <mergeCell ref="C279:P279"/>
    <mergeCell ref="C237:P237"/>
    <mergeCell ref="C258:P258"/>
    <mergeCell ref="C240:P240"/>
    <mergeCell ref="C242:P242"/>
    <mergeCell ref="C187:P187"/>
    <mergeCell ref="C206:P206"/>
    <mergeCell ref="C208:P208"/>
    <mergeCell ref="C219:P219"/>
    <mergeCell ref="C221:P221"/>
    <mergeCell ref="C136:P136"/>
    <mergeCell ref="C138:P138"/>
    <mergeCell ref="C155:P155"/>
    <mergeCell ref="C159:P159"/>
    <mergeCell ref="C172:P172"/>
    <mergeCell ref="C114:I114"/>
    <mergeCell ref="C115:I115"/>
    <mergeCell ref="C116:I116"/>
    <mergeCell ref="C117:I117"/>
    <mergeCell ref="C118:I118"/>
    <mergeCell ref="C90:P90"/>
    <mergeCell ref="C109:P109"/>
    <mergeCell ref="C111:I111"/>
    <mergeCell ref="C112:I112"/>
    <mergeCell ref="C113:I113"/>
    <mergeCell ref="C88:P88"/>
    <mergeCell ref="C50:P50"/>
    <mergeCell ref="C52:P52"/>
    <mergeCell ref="C63:P63"/>
    <mergeCell ref="C76:P76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6"/>
  <sheetViews>
    <sheetView tabSelected="1" topLeftCell="A169" workbookViewId="0">
      <selection activeCell="O222" sqref="O222"/>
    </sheetView>
  </sheetViews>
  <sheetFormatPr baseColWidth="10" defaultRowHeight="15"/>
  <cols>
    <col min="1" max="16384" width="11.42578125" style="1"/>
  </cols>
  <sheetData>
    <row r="1" spans="1:10">
      <c r="A1" s="146"/>
      <c r="B1" s="146"/>
      <c r="C1" s="146"/>
      <c r="D1" s="146"/>
      <c r="E1" s="146"/>
      <c r="F1" s="146"/>
      <c r="G1" s="146"/>
      <c r="H1" s="146"/>
      <c r="I1" s="146"/>
    </row>
    <row r="2" spans="1:10">
      <c r="A2" s="146"/>
      <c r="B2" s="146"/>
      <c r="C2" s="146"/>
      <c r="D2" s="146"/>
      <c r="E2" s="146"/>
      <c r="F2" s="146"/>
      <c r="G2" s="146"/>
      <c r="H2" s="146"/>
      <c r="I2" s="146"/>
    </row>
    <row r="3" spans="1:10">
      <c r="A3" s="146"/>
      <c r="B3" s="146"/>
      <c r="C3" s="146"/>
      <c r="D3" s="146"/>
      <c r="E3" s="146"/>
      <c r="F3" s="146"/>
      <c r="G3" s="146"/>
      <c r="H3" s="146"/>
      <c r="I3" s="146"/>
    </row>
    <row r="4" spans="1:10">
      <c r="A4" s="146"/>
      <c r="B4" s="146"/>
      <c r="C4" s="146"/>
      <c r="D4" s="146"/>
      <c r="E4" s="146"/>
      <c r="F4" s="146"/>
      <c r="G4" s="146"/>
      <c r="H4" s="146"/>
      <c r="I4" s="146"/>
    </row>
    <row r="5" spans="1:10">
      <c r="A5" s="146"/>
      <c r="B5" s="146"/>
      <c r="C5" s="146"/>
      <c r="D5" s="146"/>
      <c r="E5" s="146"/>
      <c r="F5" s="146"/>
      <c r="G5" s="146"/>
      <c r="H5" s="146"/>
      <c r="I5" s="146"/>
    </row>
    <row r="6" spans="1:10">
      <c r="A6" s="146"/>
      <c r="B6" s="146"/>
      <c r="C6" s="146"/>
      <c r="D6" s="146"/>
      <c r="E6" s="146"/>
      <c r="F6" s="146"/>
      <c r="G6" s="146"/>
      <c r="H6" s="146"/>
      <c r="I6" s="146"/>
    </row>
    <row r="7" spans="1:10">
      <c r="A7" s="146"/>
      <c r="B7" s="146"/>
      <c r="C7" s="146"/>
      <c r="D7" s="146"/>
      <c r="E7" s="146"/>
      <c r="F7" s="146"/>
      <c r="G7" s="146"/>
      <c r="H7" s="146"/>
      <c r="I7" s="146"/>
    </row>
    <row r="8" spans="1:10">
      <c r="A8" s="146"/>
      <c r="B8" s="146"/>
      <c r="C8" s="146"/>
      <c r="D8" s="146"/>
      <c r="E8" s="146"/>
      <c r="F8" s="146"/>
      <c r="G8" s="146"/>
      <c r="H8" s="146"/>
      <c r="I8" s="146"/>
    </row>
    <row r="9" spans="1:10" ht="36">
      <c r="A9" s="146"/>
      <c r="B9" s="146"/>
      <c r="C9" s="146"/>
      <c r="D9" s="146"/>
      <c r="E9" s="146"/>
      <c r="F9" s="146"/>
      <c r="G9" s="146"/>
      <c r="H9" s="146"/>
      <c r="I9" s="146"/>
      <c r="J9" s="104" t="s">
        <v>370</v>
      </c>
    </row>
    <row r="10" spans="1:10" ht="23.25">
      <c r="A10" s="146"/>
      <c r="B10" s="146"/>
      <c r="C10" s="146"/>
      <c r="D10" s="146"/>
      <c r="E10" s="146"/>
      <c r="F10" s="146"/>
      <c r="G10" s="146"/>
      <c r="H10" s="146"/>
      <c r="I10" s="146"/>
      <c r="J10" s="105"/>
    </row>
    <row r="11" spans="1:10" ht="23.25">
      <c r="A11" s="146"/>
      <c r="B11" s="146"/>
      <c r="C11" s="146"/>
      <c r="D11" s="146"/>
      <c r="E11" s="146"/>
      <c r="F11" s="146"/>
      <c r="G11" s="146"/>
      <c r="H11" s="146"/>
      <c r="I11" s="146"/>
      <c r="J11" s="105"/>
    </row>
    <row r="12" spans="1:10">
      <c r="A12" s="146"/>
      <c r="B12" s="146"/>
      <c r="C12" s="146"/>
      <c r="D12" s="146"/>
      <c r="E12" s="146"/>
      <c r="F12" s="146"/>
      <c r="G12" s="146"/>
      <c r="H12" s="146"/>
      <c r="I12" s="146"/>
    </row>
    <row r="13" spans="1:10">
      <c r="A13" s="146"/>
      <c r="B13" s="146"/>
      <c r="C13" s="146"/>
      <c r="D13" s="146"/>
      <c r="E13" s="146"/>
      <c r="F13" s="146"/>
      <c r="G13" s="146"/>
      <c r="H13" s="146"/>
      <c r="I13" s="146"/>
    </row>
    <row r="14" spans="1:10">
      <c r="A14" s="146"/>
      <c r="B14" s="146"/>
      <c r="C14" s="146"/>
      <c r="D14" s="146"/>
      <c r="E14" s="146"/>
      <c r="F14" s="146"/>
      <c r="G14" s="146"/>
      <c r="H14" s="146"/>
      <c r="I14" s="146"/>
    </row>
    <row r="35" spans="2:19" ht="18.75">
      <c r="B35" s="58" t="s">
        <v>372</v>
      </c>
    </row>
    <row r="36" spans="2:19" ht="18.75">
      <c r="B36" s="58" t="s">
        <v>371</v>
      </c>
    </row>
    <row r="38" spans="2:19" ht="39" customHeight="1">
      <c r="B38" s="31"/>
      <c r="C38" s="136" t="s">
        <v>57</v>
      </c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R38" s="59"/>
      <c r="S38" s="32"/>
    </row>
    <row r="39" spans="2:19" ht="19.5" customHeight="1">
      <c r="B39" s="31"/>
      <c r="C39" s="3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59"/>
      <c r="S39" s="32"/>
    </row>
    <row r="40" spans="2:19" ht="23.25">
      <c r="B40" s="31"/>
      <c r="C40" s="145" t="s">
        <v>65</v>
      </c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R40" s="59"/>
      <c r="S40" s="32"/>
    </row>
    <row r="43" spans="2:19">
      <c r="C43" s="106" t="s">
        <v>353</v>
      </c>
      <c r="D43" s="106" t="s">
        <v>54</v>
      </c>
      <c r="E43" s="106" t="s">
        <v>55</v>
      </c>
    </row>
    <row r="44" spans="2:19" ht="30">
      <c r="C44" s="107" t="s">
        <v>67</v>
      </c>
      <c r="D44" s="126">
        <v>11</v>
      </c>
      <c r="E44" s="109">
        <v>0.16</v>
      </c>
    </row>
    <row r="45" spans="2:19">
      <c r="C45" s="107" t="s">
        <v>68</v>
      </c>
      <c r="D45" s="126">
        <v>4</v>
      </c>
      <c r="E45" s="109">
        <v>0.01</v>
      </c>
    </row>
    <row r="46" spans="2:19">
      <c r="C46" s="110" t="s">
        <v>354</v>
      </c>
      <c r="D46" s="126">
        <v>66</v>
      </c>
      <c r="E46" s="109">
        <v>0.83</v>
      </c>
    </row>
    <row r="47" spans="2:19">
      <c r="C47" s="110" t="s">
        <v>310</v>
      </c>
      <c r="D47" s="110">
        <f>SUM(D44:D46)</f>
        <v>81</v>
      </c>
      <c r="E47" s="109">
        <f>E44+E46+E45</f>
        <v>1</v>
      </c>
    </row>
    <row r="57" spans="3:19" ht="23.25">
      <c r="C57" s="145" t="s">
        <v>69</v>
      </c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R57" s="59"/>
      <c r="S57" s="32"/>
    </row>
    <row r="59" spans="3:19">
      <c r="C59" s="111" t="s">
        <v>355</v>
      </c>
      <c r="D59" s="112" t="s">
        <v>54</v>
      </c>
      <c r="E59" s="113" t="s">
        <v>55</v>
      </c>
    </row>
    <row r="60" spans="3:19">
      <c r="C60" s="114">
        <v>0</v>
      </c>
      <c r="D60" s="108">
        <v>68</v>
      </c>
      <c r="E60" s="109">
        <v>0.84</v>
      </c>
    </row>
    <row r="61" spans="3:19" ht="14.25" customHeight="1">
      <c r="C61" s="114">
        <v>1</v>
      </c>
      <c r="D61" s="108">
        <v>12</v>
      </c>
      <c r="E61" s="109">
        <v>0.15</v>
      </c>
    </row>
    <row r="62" spans="3:19" ht="14.25" customHeight="1">
      <c r="C62" s="114">
        <v>2</v>
      </c>
      <c r="D62" s="108">
        <v>1</v>
      </c>
      <c r="E62" s="109">
        <v>0.06</v>
      </c>
    </row>
    <row r="63" spans="3:19" ht="14.25" customHeight="1">
      <c r="C63" s="114" t="s">
        <v>356</v>
      </c>
      <c r="D63" s="108">
        <v>0</v>
      </c>
      <c r="E63" s="109">
        <v>0</v>
      </c>
    </row>
    <row r="64" spans="3:19">
      <c r="C64" s="110" t="s">
        <v>310</v>
      </c>
      <c r="D64" s="110">
        <f>+D61+D60+D62+D63</f>
        <v>81</v>
      </c>
      <c r="E64" s="115">
        <f>G60+E61+E60+E62+E63</f>
        <v>1.05</v>
      </c>
    </row>
    <row r="74" spans="3:19" ht="34.5" customHeight="1">
      <c r="C74" s="136" t="s">
        <v>357</v>
      </c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R74" s="59"/>
      <c r="S74" s="32"/>
    </row>
    <row r="76" spans="3:19" ht="57.75" customHeight="1">
      <c r="C76" s="147" t="s">
        <v>120</v>
      </c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R76" s="59"/>
      <c r="S76" s="32"/>
    </row>
    <row r="78" spans="3:19">
      <c r="C78" s="106" t="s">
        <v>121</v>
      </c>
      <c r="D78" s="106" t="s">
        <v>122</v>
      </c>
      <c r="E78" s="113" t="s">
        <v>55</v>
      </c>
    </row>
    <row r="79" spans="3:19">
      <c r="C79" s="114">
        <v>1</v>
      </c>
      <c r="D79" s="116">
        <v>0</v>
      </c>
      <c r="E79" s="109">
        <v>0.03</v>
      </c>
    </row>
    <row r="80" spans="3:19">
      <c r="C80" s="114">
        <v>2</v>
      </c>
      <c r="D80" s="116">
        <v>0</v>
      </c>
      <c r="E80" s="109">
        <v>0.01</v>
      </c>
    </row>
    <row r="81" spans="3:19">
      <c r="C81" s="117">
        <v>3</v>
      </c>
      <c r="D81" s="172">
        <v>14</v>
      </c>
      <c r="E81" s="109">
        <v>0.1</v>
      </c>
    </row>
    <row r="82" spans="3:19">
      <c r="C82" s="117">
        <v>4</v>
      </c>
      <c r="D82" s="172">
        <v>41</v>
      </c>
      <c r="E82" s="109">
        <v>0.3</v>
      </c>
    </row>
    <row r="83" spans="3:19">
      <c r="C83" s="118">
        <v>5</v>
      </c>
      <c r="D83" s="172">
        <v>26</v>
      </c>
      <c r="E83" s="109">
        <v>0.56000000000000005</v>
      </c>
    </row>
    <row r="84" spans="3:19">
      <c r="C84" s="117" t="s">
        <v>56</v>
      </c>
      <c r="D84" s="117">
        <f>SUM(D79:D83)</f>
        <v>81</v>
      </c>
      <c r="E84" s="115">
        <f>G79+E81+E80+E79+E82+E83</f>
        <v>1</v>
      </c>
    </row>
    <row r="93" spans="3:19" ht="23.25">
      <c r="C93" s="136" t="s">
        <v>81</v>
      </c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R93" s="59"/>
      <c r="S93" s="32"/>
    </row>
    <row r="95" spans="3:19" ht="22.5" customHeight="1"/>
    <row r="96" spans="3:19" ht="23.25">
      <c r="C96" s="145" t="s">
        <v>124</v>
      </c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</row>
    <row r="98" spans="3:5">
      <c r="C98" s="111" t="s">
        <v>358</v>
      </c>
      <c r="D98" s="112" t="s">
        <v>54</v>
      </c>
      <c r="E98" s="113" t="s">
        <v>55</v>
      </c>
    </row>
    <row r="99" spans="3:5">
      <c r="C99" s="114" t="s">
        <v>107</v>
      </c>
      <c r="D99" s="110">
        <v>73</v>
      </c>
      <c r="E99" s="109">
        <v>0.84</v>
      </c>
    </row>
    <row r="100" spans="3:5">
      <c r="C100" s="114" t="s">
        <v>317</v>
      </c>
      <c r="D100" s="110">
        <v>8</v>
      </c>
      <c r="E100" s="109">
        <v>0.16</v>
      </c>
    </row>
    <row r="101" spans="3:5">
      <c r="C101" s="110" t="s">
        <v>310</v>
      </c>
      <c r="D101" s="110">
        <f>+D100+D99</f>
        <v>81</v>
      </c>
      <c r="E101" s="115">
        <f>G99+E100+E99</f>
        <v>1</v>
      </c>
    </row>
    <row r="113" spans="3:16" ht="23.25">
      <c r="C113" s="145" t="s">
        <v>125</v>
      </c>
      <c r="D113" s="145"/>
      <c r="E113" s="145"/>
      <c r="F113" s="145"/>
      <c r="G113" s="145"/>
      <c r="H113" s="145"/>
      <c r="I113" s="145"/>
      <c r="J113" s="145"/>
      <c r="K113" s="145"/>
      <c r="L113" s="145"/>
      <c r="M113" s="145"/>
      <c r="N113" s="145"/>
      <c r="O113" s="145"/>
      <c r="P113" s="145"/>
    </row>
    <row r="115" spans="3:16">
      <c r="C115" s="30" t="s">
        <v>359</v>
      </c>
      <c r="D115" s="106" t="s">
        <v>54</v>
      </c>
      <c r="E115" s="106" t="s">
        <v>55</v>
      </c>
    </row>
    <row r="116" spans="3:16">
      <c r="C116" s="30" t="s">
        <v>84</v>
      </c>
      <c r="D116" s="172">
        <v>2</v>
      </c>
      <c r="E116" s="173">
        <v>0.03</v>
      </c>
    </row>
    <row r="117" spans="3:16">
      <c r="C117" s="119" t="s">
        <v>360</v>
      </c>
      <c r="D117" s="172">
        <v>6</v>
      </c>
      <c r="E117" s="120">
        <v>7.0000000000000007E-2</v>
      </c>
    </row>
    <row r="118" spans="3:16">
      <c r="C118" s="119" t="s">
        <v>83</v>
      </c>
      <c r="D118" s="172">
        <v>65</v>
      </c>
      <c r="E118" s="120">
        <v>0.8</v>
      </c>
    </row>
    <row r="119" spans="3:16">
      <c r="C119" s="119" t="s">
        <v>170</v>
      </c>
      <c r="D119" s="172">
        <v>8</v>
      </c>
      <c r="E119" s="120">
        <v>0.1</v>
      </c>
    </row>
    <row r="120" spans="3:16">
      <c r="C120" s="119" t="s">
        <v>56</v>
      </c>
      <c r="D120" s="117">
        <f>SUM(D116:D119)</f>
        <v>81</v>
      </c>
      <c r="E120" s="115">
        <f>SUM(E116:E119)</f>
        <v>1</v>
      </c>
    </row>
    <row r="129" spans="3:16" ht="15.75" customHeight="1"/>
    <row r="130" spans="3:16" ht="23.25">
      <c r="C130" s="136" t="s">
        <v>90</v>
      </c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</row>
    <row r="132" spans="3:16" ht="23.25">
      <c r="C132" s="143" t="s">
        <v>131</v>
      </c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</row>
    <row r="134" spans="3:16">
      <c r="C134" s="111" t="s">
        <v>358</v>
      </c>
      <c r="D134" s="112" t="s">
        <v>54</v>
      </c>
      <c r="E134" s="113" t="s">
        <v>55</v>
      </c>
    </row>
    <row r="135" spans="3:16">
      <c r="C135" s="114" t="s">
        <v>107</v>
      </c>
      <c r="D135" s="110">
        <v>33</v>
      </c>
      <c r="E135" s="109">
        <v>0.41</v>
      </c>
    </row>
    <row r="136" spans="3:16">
      <c r="C136" s="114" t="s">
        <v>317</v>
      </c>
      <c r="D136" s="110">
        <v>48</v>
      </c>
      <c r="E136" s="109">
        <v>0.59</v>
      </c>
    </row>
    <row r="137" spans="3:16">
      <c r="C137" s="110" t="s">
        <v>310</v>
      </c>
      <c r="D137" s="110">
        <f>+D136+D135</f>
        <v>81</v>
      </c>
      <c r="E137" s="115">
        <f>G135+E136+E135</f>
        <v>1</v>
      </c>
    </row>
    <row r="149" spans="3:16" ht="23.25">
      <c r="C149" s="136" t="s">
        <v>91</v>
      </c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</row>
    <row r="151" spans="3:16" ht="23.25">
      <c r="C151" s="143" t="s">
        <v>92</v>
      </c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</row>
    <row r="153" spans="3:16">
      <c r="C153" s="30" t="s">
        <v>361</v>
      </c>
      <c r="D153" s="30" t="s">
        <v>54</v>
      </c>
      <c r="E153" s="106" t="s">
        <v>55</v>
      </c>
    </row>
    <row r="154" spans="3:16">
      <c r="C154" s="119" t="s">
        <v>362</v>
      </c>
      <c r="D154" s="108">
        <v>17</v>
      </c>
      <c r="E154" s="109">
        <v>0.21</v>
      </c>
    </row>
    <row r="155" spans="3:16">
      <c r="C155" s="119" t="s">
        <v>363</v>
      </c>
      <c r="D155" s="108">
        <v>37</v>
      </c>
      <c r="E155" s="109">
        <v>0.46</v>
      </c>
    </row>
    <row r="156" spans="3:16">
      <c r="C156" s="119" t="s">
        <v>94</v>
      </c>
      <c r="D156" s="108">
        <v>4</v>
      </c>
      <c r="E156" s="120">
        <v>0.05</v>
      </c>
    </row>
    <row r="157" spans="3:16">
      <c r="C157" s="119" t="s">
        <v>364</v>
      </c>
      <c r="D157" s="108">
        <v>23</v>
      </c>
      <c r="E157" s="120">
        <v>0.28000000000000003</v>
      </c>
    </row>
    <row r="158" spans="3:16">
      <c r="C158" s="30" t="s">
        <v>56</v>
      </c>
      <c r="D158" s="30">
        <f>SUM(D154:D157)</f>
        <v>81</v>
      </c>
      <c r="E158" s="115">
        <v>1</v>
      </c>
    </row>
    <row r="168" spans="3:16" ht="23.25">
      <c r="C168" s="136" t="s">
        <v>365</v>
      </c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</row>
    <row r="170" spans="3:16" ht="23.25">
      <c r="C170" s="143" t="s">
        <v>366</v>
      </c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</row>
    <row r="172" spans="3:16">
      <c r="C172" s="111" t="s">
        <v>358</v>
      </c>
      <c r="D172" s="112" t="s">
        <v>54</v>
      </c>
      <c r="E172" s="113" t="s">
        <v>55</v>
      </c>
    </row>
    <row r="173" spans="3:16">
      <c r="C173" s="114" t="s">
        <v>107</v>
      </c>
      <c r="D173" s="108">
        <v>22</v>
      </c>
      <c r="E173" s="109">
        <v>0.62</v>
      </c>
    </row>
    <row r="174" spans="3:16">
      <c r="C174" s="114" t="s">
        <v>317</v>
      </c>
      <c r="D174" s="108">
        <v>47</v>
      </c>
      <c r="E174" s="109">
        <v>0.34</v>
      </c>
    </row>
    <row r="175" spans="3:16" ht="45">
      <c r="C175" s="121" t="s">
        <v>367</v>
      </c>
      <c r="D175" s="108">
        <v>12</v>
      </c>
      <c r="E175" s="109">
        <v>0.04</v>
      </c>
    </row>
    <row r="176" spans="3:16">
      <c r="C176" s="110" t="s">
        <v>310</v>
      </c>
      <c r="D176" s="110">
        <f>+D174+D173+D175</f>
        <v>81</v>
      </c>
      <c r="E176" s="115">
        <f>G173+E174+E173+E175</f>
        <v>1</v>
      </c>
    </row>
    <row r="188" spans="3:16" ht="23.25">
      <c r="C188" s="136" t="s">
        <v>368</v>
      </c>
      <c r="D188" s="136"/>
      <c r="E188" s="136"/>
      <c r="F188" s="136"/>
      <c r="G188" s="136"/>
      <c r="H188" s="136"/>
      <c r="I188" s="136"/>
      <c r="J188" s="136"/>
      <c r="K188" s="136"/>
      <c r="L188" s="136"/>
      <c r="M188" s="136"/>
      <c r="N188" s="136"/>
      <c r="O188" s="136"/>
      <c r="P188" s="136"/>
    </row>
    <row r="190" spans="3:16" ht="42" customHeight="1">
      <c r="C190" s="144" t="s">
        <v>100</v>
      </c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</row>
    <row r="192" spans="3:16">
      <c r="C192" s="106" t="s">
        <v>121</v>
      </c>
      <c r="D192" s="106" t="s">
        <v>122</v>
      </c>
      <c r="E192" s="113" t="s">
        <v>55</v>
      </c>
    </row>
    <row r="193" spans="3:16">
      <c r="C193" s="114">
        <v>1</v>
      </c>
      <c r="D193" s="172">
        <v>1</v>
      </c>
      <c r="E193" s="109">
        <v>0.01</v>
      </c>
    </row>
    <row r="194" spans="3:16">
      <c r="C194" s="114">
        <v>2</v>
      </c>
      <c r="D194" s="172">
        <v>2</v>
      </c>
      <c r="E194" s="109">
        <v>0.03</v>
      </c>
    </row>
    <row r="195" spans="3:16">
      <c r="C195" s="122">
        <v>3</v>
      </c>
      <c r="D195" s="172">
        <v>11</v>
      </c>
      <c r="E195" s="109">
        <v>0.14000000000000001</v>
      </c>
    </row>
    <row r="196" spans="3:16">
      <c r="C196" s="122">
        <v>4</v>
      </c>
      <c r="D196" s="172">
        <v>40</v>
      </c>
      <c r="E196" s="109">
        <v>0.49</v>
      </c>
    </row>
    <row r="197" spans="3:16">
      <c r="C197" s="122">
        <v>5</v>
      </c>
      <c r="D197" s="172">
        <v>27</v>
      </c>
      <c r="E197" s="109">
        <v>0.33</v>
      </c>
    </row>
    <row r="198" spans="3:16">
      <c r="C198" s="117" t="s">
        <v>56</v>
      </c>
      <c r="D198" s="117">
        <f>SUM(D193:D197)</f>
        <v>81</v>
      </c>
      <c r="E198" s="115">
        <f>E195+E194+E193+E196+E197</f>
        <v>1</v>
      </c>
    </row>
    <row r="208" spans="3:16" s="55" customFormat="1" ht="45.75" customHeight="1">
      <c r="C208" s="144" t="s">
        <v>134</v>
      </c>
      <c r="D208" s="144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</row>
    <row r="211" spans="3:5">
      <c r="C211" s="111" t="s">
        <v>369</v>
      </c>
      <c r="D211" s="106" t="s">
        <v>54</v>
      </c>
      <c r="E211" s="113" t="s">
        <v>55</v>
      </c>
    </row>
    <row r="212" spans="3:5">
      <c r="C212" s="123" t="s">
        <v>104</v>
      </c>
      <c r="D212" s="124">
        <v>34</v>
      </c>
      <c r="E212" s="125">
        <v>0.28000000000000003</v>
      </c>
    </row>
    <row r="213" spans="3:5">
      <c r="C213" s="123" t="s">
        <v>37</v>
      </c>
      <c r="D213" s="124">
        <v>45</v>
      </c>
      <c r="E213" s="125">
        <v>0.66</v>
      </c>
    </row>
    <row r="214" spans="3:5">
      <c r="C214" s="123" t="s">
        <v>306</v>
      </c>
      <c r="D214" s="124">
        <v>0</v>
      </c>
      <c r="E214" s="125">
        <v>0.03</v>
      </c>
    </row>
    <row r="215" spans="3:5">
      <c r="C215" s="123" t="s">
        <v>101</v>
      </c>
      <c r="D215" s="124">
        <v>2</v>
      </c>
      <c r="E215" s="125">
        <v>0.03</v>
      </c>
    </row>
    <row r="216" spans="3:5">
      <c r="C216" s="110" t="s">
        <v>310</v>
      </c>
      <c r="D216" s="110">
        <f>+D213+D212+D214+D215</f>
        <v>81</v>
      </c>
      <c r="E216" s="115">
        <f>G212+E213+E212+E214+E215</f>
        <v>1</v>
      </c>
    </row>
  </sheetData>
  <mergeCells count="18">
    <mergeCell ref="C76:P76"/>
    <mergeCell ref="A1:I14"/>
    <mergeCell ref="C38:P38"/>
    <mergeCell ref="C40:P40"/>
    <mergeCell ref="C57:P57"/>
    <mergeCell ref="C74:P74"/>
    <mergeCell ref="C208:P208"/>
    <mergeCell ref="C93:P93"/>
    <mergeCell ref="C96:P96"/>
    <mergeCell ref="C113:P113"/>
    <mergeCell ref="C130:P130"/>
    <mergeCell ref="C132:P132"/>
    <mergeCell ref="C149:P149"/>
    <mergeCell ref="C151:P151"/>
    <mergeCell ref="C168:P168"/>
    <mergeCell ref="C170:P170"/>
    <mergeCell ref="C188:P188"/>
    <mergeCell ref="C190:P19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51"/>
  <sheetViews>
    <sheetView topLeftCell="A10" workbookViewId="0">
      <selection activeCell="A15" sqref="A15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52"/>
      <c r="D11" s="152"/>
      <c r="E11" s="152"/>
      <c r="F11" s="152"/>
      <c r="G11" s="152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312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>
      <c r="B15" s="91">
        <v>1</v>
      </c>
      <c r="C15" s="90" t="s">
        <v>320</v>
      </c>
      <c r="D15" s="90" t="s">
        <v>321</v>
      </c>
      <c r="E15" s="90" t="s">
        <v>313</v>
      </c>
      <c r="F15" s="90" t="s">
        <v>324</v>
      </c>
      <c r="G15" s="90" t="s">
        <v>16</v>
      </c>
      <c r="H15" s="90" t="s">
        <v>326</v>
      </c>
      <c r="I15" s="90" t="s">
        <v>327</v>
      </c>
      <c r="J15" s="90" t="s">
        <v>314</v>
      </c>
      <c r="K15" s="90" t="s">
        <v>315</v>
      </c>
    </row>
    <row r="16" spans="2:16">
      <c r="B16" s="91">
        <v>2</v>
      </c>
      <c r="C16" s="96" t="s">
        <v>322</v>
      </c>
      <c r="D16" s="96" t="s">
        <v>323</v>
      </c>
      <c r="E16" s="96" t="s">
        <v>330</v>
      </c>
      <c r="F16" s="96" t="s">
        <v>325</v>
      </c>
      <c r="G16" s="96" t="s">
        <v>16</v>
      </c>
      <c r="H16" s="96" t="s">
        <v>328</v>
      </c>
      <c r="I16" s="96" t="s">
        <v>329</v>
      </c>
      <c r="J16" s="96" t="s">
        <v>314</v>
      </c>
      <c r="K16" s="96" t="s">
        <v>315</v>
      </c>
    </row>
    <row r="17" spans="2:15">
      <c r="B17" s="91">
        <v>3</v>
      </c>
      <c r="C17" s="90" t="s">
        <v>342</v>
      </c>
      <c r="D17" s="90" t="s">
        <v>343</v>
      </c>
      <c r="E17" s="90" t="s">
        <v>347</v>
      </c>
      <c r="F17" s="90" t="s">
        <v>344</v>
      </c>
      <c r="G17" s="90" t="s">
        <v>316</v>
      </c>
      <c r="H17" s="90" t="s">
        <v>345</v>
      </c>
      <c r="I17" s="90" t="s">
        <v>346</v>
      </c>
      <c r="J17" s="90" t="s">
        <v>314</v>
      </c>
      <c r="K17" s="90" t="s">
        <v>315</v>
      </c>
    </row>
    <row r="18" spans="2:15">
      <c r="B18" s="99"/>
      <c r="C18" s="100"/>
      <c r="D18" s="100"/>
    </row>
    <row r="19" spans="2:15" ht="81" customHeight="1">
      <c r="B19" s="101" t="s">
        <v>6</v>
      </c>
      <c r="C19" s="102" t="s">
        <v>106</v>
      </c>
      <c r="D19" s="103" t="s">
        <v>108</v>
      </c>
      <c r="E19" s="11"/>
      <c r="F19" s="12"/>
      <c r="G19" s="13"/>
      <c r="H19" s="13"/>
      <c r="I19" s="14"/>
      <c r="J19" s="13"/>
      <c r="K19" s="13"/>
      <c r="L19" s="13"/>
      <c r="M19" s="13"/>
      <c r="N19" s="15"/>
      <c r="O19" s="16"/>
    </row>
    <row r="20" spans="2:15" ht="15.75">
      <c r="B20" s="73">
        <v>1</v>
      </c>
      <c r="C20" s="93" t="s">
        <v>107</v>
      </c>
      <c r="D20" s="93">
        <v>4</v>
      </c>
      <c r="E20" s="17"/>
      <c r="F20" s="17"/>
      <c r="G20" s="13"/>
      <c r="H20" s="13"/>
      <c r="I20" s="14"/>
      <c r="J20" s="13"/>
      <c r="K20" s="13"/>
      <c r="L20" s="13"/>
      <c r="M20" s="13"/>
      <c r="N20" s="15"/>
      <c r="O20" s="16"/>
    </row>
    <row r="21" spans="2:15" ht="15.75">
      <c r="B21" s="73">
        <v>2</v>
      </c>
      <c r="C21" s="97" t="s">
        <v>107</v>
      </c>
      <c r="D21" s="97" t="s">
        <v>109</v>
      </c>
      <c r="E21" s="17"/>
      <c r="F21" s="17"/>
      <c r="G21" s="13"/>
      <c r="H21" s="13"/>
      <c r="I21" s="14"/>
      <c r="J21" s="13"/>
      <c r="K21" s="13"/>
      <c r="L21" s="13"/>
      <c r="M21" s="13"/>
      <c r="N21" s="15"/>
      <c r="O21" s="16"/>
    </row>
    <row r="22" spans="2:15" ht="15.75">
      <c r="B22" s="73">
        <v>3</v>
      </c>
      <c r="C22" s="93" t="s">
        <v>317</v>
      </c>
      <c r="D22" s="93">
        <v>5</v>
      </c>
      <c r="E22" s="17"/>
      <c r="F22" s="17"/>
      <c r="G22" s="13"/>
      <c r="H22" s="13"/>
      <c r="I22" s="14"/>
      <c r="J22" s="13"/>
      <c r="K22" s="13"/>
      <c r="L22" s="13"/>
      <c r="M22" s="13"/>
      <c r="N22" s="15"/>
      <c r="O22" s="16"/>
    </row>
    <row r="23" spans="2:15" ht="15.75">
      <c r="B23" s="10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2:15" ht="78.75">
      <c r="B24" s="7" t="s">
        <v>6</v>
      </c>
      <c r="C24" s="8" t="s">
        <v>111</v>
      </c>
      <c r="D24" s="8" t="s">
        <v>19</v>
      </c>
    </row>
    <row r="25" spans="2:15" s="20" customFormat="1">
      <c r="B25" s="68">
        <v>1</v>
      </c>
      <c r="C25" s="90" t="s">
        <v>38</v>
      </c>
      <c r="D25" s="90" t="s">
        <v>331</v>
      </c>
      <c r="G25" s="19"/>
    </row>
    <row r="26" spans="2:15" s="20" customFormat="1" ht="60">
      <c r="B26" s="68">
        <v>2</v>
      </c>
      <c r="C26" s="96" t="s">
        <v>38</v>
      </c>
      <c r="D26" s="98" t="s">
        <v>332</v>
      </c>
      <c r="G26" s="19"/>
    </row>
    <row r="27" spans="2:15" s="20" customFormat="1" ht="45">
      <c r="B27" s="68">
        <v>3</v>
      </c>
      <c r="C27" s="90" t="s">
        <v>20</v>
      </c>
      <c r="D27" s="92" t="s">
        <v>348</v>
      </c>
      <c r="G27" s="19"/>
    </row>
    <row r="29" spans="2:15" ht="63">
      <c r="B29" s="7" t="s">
        <v>6</v>
      </c>
      <c r="C29" s="8" t="s">
        <v>21</v>
      </c>
      <c r="D29" s="8" t="s">
        <v>112</v>
      </c>
      <c r="E29" s="8" t="s">
        <v>22</v>
      </c>
    </row>
    <row r="30" spans="2:15" s="20" customFormat="1" ht="45">
      <c r="B30" s="68">
        <v>1</v>
      </c>
      <c r="C30" s="90" t="s">
        <v>38</v>
      </c>
      <c r="D30" s="90" t="s">
        <v>38</v>
      </c>
      <c r="E30" s="92" t="s">
        <v>333</v>
      </c>
      <c r="G30" s="19"/>
    </row>
    <row r="31" spans="2:15" s="20" customFormat="1" ht="45">
      <c r="B31" s="68">
        <v>2</v>
      </c>
      <c r="C31" s="96" t="s">
        <v>20</v>
      </c>
      <c r="D31" s="96" t="s">
        <v>38</v>
      </c>
      <c r="E31" s="98" t="s">
        <v>334</v>
      </c>
      <c r="G31" s="19"/>
    </row>
    <row r="32" spans="2:15" s="20" customFormat="1" ht="60">
      <c r="B32" s="68">
        <v>3</v>
      </c>
      <c r="C32" s="90" t="s">
        <v>20</v>
      </c>
      <c r="D32" s="90" t="s">
        <v>318</v>
      </c>
      <c r="E32" s="92" t="s">
        <v>349</v>
      </c>
      <c r="G32" s="19"/>
    </row>
    <row r="34" spans="1:18" ht="56.25" customHeight="1">
      <c r="C34" s="153" t="s">
        <v>23</v>
      </c>
      <c r="D34" s="153"/>
      <c r="E34" s="153"/>
      <c r="F34" s="153"/>
      <c r="G34" s="153"/>
      <c r="H34" s="153"/>
      <c r="I34" s="153"/>
      <c r="J34" s="153"/>
      <c r="K34" s="21"/>
      <c r="L34" s="21"/>
      <c r="M34" s="21"/>
      <c r="O34" s="21"/>
      <c r="Q34" s="21"/>
      <c r="R34" s="21"/>
    </row>
    <row r="35" spans="1:18" ht="63">
      <c r="A35" s="22"/>
      <c r="B35" s="8" t="s">
        <v>6</v>
      </c>
      <c r="C35" s="23" t="s">
        <v>24</v>
      </c>
      <c r="D35" s="8" t="s">
        <v>25</v>
      </c>
      <c r="E35" s="8" t="s">
        <v>26</v>
      </c>
      <c r="F35" s="8" t="s">
        <v>27</v>
      </c>
      <c r="G35" s="8" t="s">
        <v>28</v>
      </c>
      <c r="H35" s="8" t="s">
        <v>29</v>
      </c>
      <c r="I35" s="8" t="s">
        <v>30</v>
      </c>
      <c r="J35" s="8" t="s">
        <v>31</v>
      </c>
    </row>
    <row r="36" spans="1:18" s="20" customFormat="1">
      <c r="B36" s="68">
        <v>1</v>
      </c>
      <c r="C36" s="93" t="s">
        <v>109</v>
      </c>
      <c r="D36" s="93" t="s">
        <v>319</v>
      </c>
      <c r="E36" s="93" t="s">
        <v>319</v>
      </c>
      <c r="F36" s="93" t="s">
        <v>319</v>
      </c>
      <c r="G36" s="93" t="s">
        <v>319</v>
      </c>
      <c r="H36" s="93" t="s">
        <v>109</v>
      </c>
      <c r="I36" s="93" t="s">
        <v>319</v>
      </c>
      <c r="J36" s="93" t="s">
        <v>319</v>
      </c>
    </row>
    <row r="37" spans="1:18" s="20" customFormat="1">
      <c r="B37" s="68">
        <v>2</v>
      </c>
      <c r="C37" s="97" t="s">
        <v>109</v>
      </c>
      <c r="D37" s="97" t="s">
        <v>319</v>
      </c>
      <c r="E37" s="97" t="s">
        <v>319</v>
      </c>
      <c r="F37" s="97" t="s">
        <v>109</v>
      </c>
      <c r="G37" s="97" t="s">
        <v>319</v>
      </c>
      <c r="H37" s="97" t="s">
        <v>109</v>
      </c>
      <c r="I37" s="97" t="s">
        <v>319</v>
      </c>
      <c r="J37" s="97" t="s">
        <v>319</v>
      </c>
    </row>
    <row r="38" spans="1:18" s="20" customFormat="1">
      <c r="B38" s="68">
        <v>3</v>
      </c>
      <c r="C38" s="93" t="s">
        <v>110</v>
      </c>
      <c r="D38" s="93" t="s">
        <v>109</v>
      </c>
      <c r="E38" s="93" t="s">
        <v>109</v>
      </c>
      <c r="F38" s="93" t="s">
        <v>110</v>
      </c>
      <c r="G38" s="93" t="s">
        <v>110</v>
      </c>
      <c r="H38" s="93" t="s">
        <v>110</v>
      </c>
      <c r="I38" s="93" t="s">
        <v>110</v>
      </c>
      <c r="J38" s="93" t="s">
        <v>110</v>
      </c>
    </row>
    <row r="39" spans="1:18">
      <c r="B39" s="66"/>
      <c r="C39" s="13"/>
      <c r="D39" s="13"/>
      <c r="E39" s="13"/>
      <c r="F39" s="13"/>
      <c r="G39" s="13"/>
      <c r="H39" s="13"/>
      <c r="I39" s="13"/>
      <c r="J39" s="13"/>
    </row>
    <row r="41" spans="1:18" ht="42.75" customHeight="1">
      <c r="C41" s="154"/>
      <c r="D41" s="155"/>
      <c r="E41" s="154" t="s">
        <v>32</v>
      </c>
      <c r="F41" s="156"/>
      <c r="G41" s="155"/>
    </row>
    <row r="42" spans="1:18" ht="31.5" customHeight="1">
      <c r="B42" s="7" t="s">
        <v>6</v>
      </c>
      <c r="C42" s="157" t="s">
        <v>33</v>
      </c>
      <c r="D42" s="157"/>
      <c r="E42" s="8" t="s">
        <v>34</v>
      </c>
      <c r="F42" s="8" t="s">
        <v>35</v>
      </c>
      <c r="G42" s="8" t="s">
        <v>36</v>
      </c>
    </row>
    <row r="43" spans="1:18" s="20" customFormat="1" ht="64.5" customHeight="1">
      <c r="B43" s="68">
        <v>1</v>
      </c>
      <c r="C43" s="151" t="s">
        <v>335</v>
      </c>
      <c r="D43" s="150"/>
      <c r="E43" s="90" t="s">
        <v>291</v>
      </c>
      <c r="F43" s="90" t="s">
        <v>291</v>
      </c>
      <c r="G43" s="90" t="s">
        <v>101</v>
      </c>
    </row>
    <row r="44" spans="1:18" s="20" customFormat="1" ht="38.25" customHeight="1">
      <c r="B44" s="68">
        <v>2</v>
      </c>
      <c r="C44" s="148" t="s">
        <v>336</v>
      </c>
      <c r="D44" s="149"/>
      <c r="E44" s="96" t="s">
        <v>37</v>
      </c>
      <c r="F44" s="96" t="s">
        <v>37</v>
      </c>
      <c r="G44" s="96" t="s">
        <v>37</v>
      </c>
    </row>
    <row r="45" spans="1:18" s="20" customFormat="1" ht="36.75" customHeight="1">
      <c r="B45" s="68">
        <v>3</v>
      </c>
      <c r="C45" s="150" t="s">
        <v>350</v>
      </c>
      <c r="D45" s="150"/>
      <c r="E45" s="90" t="s">
        <v>291</v>
      </c>
      <c r="F45" s="90" t="s">
        <v>37</v>
      </c>
      <c r="G45" s="90" t="s">
        <v>37</v>
      </c>
    </row>
    <row r="46" spans="1:18">
      <c r="B46" s="12"/>
      <c r="C46" s="24"/>
      <c r="D46" s="24"/>
      <c r="E46" s="24"/>
      <c r="F46" s="24"/>
      <c r="G46" s="24"/>
      <c r="H46" s="24"/>
      <c r="I46" s="24"/>
      <c r="J46" s="24"/>
    </row>
    <row r="47" spans="1:18">
      <c r="C47" s="20"/>
    </row>
    <row r="48" spans="1:18">
      <c r="C48" s="20" t="s">
        <v>39</v>
      </c>
    </row>
    <row r="49" spans="3:3" ht="15.75" customHeight="1">
      <c r="C49" s="5" t="s">
        <v>40</v>
      </c>
    </row>
    <row r="50" spans="3:3">
      <c r="C50" s="25" t="s">
        <v>41</v>
      </c>
    </row>
    <row r="51" spans="3:3">
      <c r="C51" s="5" t="s">
        <v>42</v>
      </c>
    </row>
  </sheetData>
  <mergeCells count="8">
    <mergeCell ref="C44:D44"/>
    <mergeCell ref="C45:D45"/>
    <mergeCell ref="C43:D43"/>
    <mergeCell ref="C11:G11"/>
    <mergeCell ref="C34:J34"/>
    <mergeCell ref="C41:D41"/>
    <mergeCell ref="E41:G41"/>
    <mergeCell ref="C42:D42"/>
  </mergeCells>
  <phoneticPr fontId="32" type="noConversion"/>
  <hyperlinks>
    <hyperlink ref="C50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E34" sqref="E34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43</v>
      </c>
    </row>
    <row r="15" spans="2:7">
      <c r="B15" s="171" t="s">
        <v>45</v>
      </c>
      <c r="C15" s="161" t="s">
        <v>44</v>
      </c>
      <c r="D15" s="161"/>
      <c r="E15" s="161"/>
      <c r="F15" s="28"/>
      <c r="G15" s="28"/>
    </row>
    <row r="16" spans="2:7">
      <c r="B16" s="171"/>
      <c r="C16" s="161" t="s">
        <v>46</v>
      </c>
      <c r="D16" s="161"/>
      <c r="E16" s="64" t="s">
        <v>47</v>
      </c>
      <c r="F16" s="64" t="s">
        <v>48</v>
      </c>
      <c r="G16" s="64" t="s">
        <v>49</v>
      </c>
    </row>
    <row r="17" spans="2:7" ht="15" customHeight="1">
      <c r="B17" s="160">
        <v>2016</v>
      </c>
      <c r="C17" s="162" t="s">
        <v>50</v>
      </c>
      <c r="D17" s="163"/>
      <c r="E17" s="168" t="s">
        <v>337</v>
      </c>
      <c r="F17" s="158">
        <v>689455</v>
      </c>
      <c r="G17" s="159">
        <v>0.625</v>
      </c>
    </row>
    <row r="18" spans="2:7">
      <c r="B18" s="160"/>
      <c r="C18" s="164"/>
      <c r="D18" s="165"/>
      <c r="E18" s="169"/>
      <c r="F18" s="158"/>
      <c r="G18" s="159"/>
    </row>
    <row r="19" spans="2:7">
      <c r="B19" s="160">
        <v>2015</v>
      </c>
      <c r="C19" s="164"/>
      <c r="D19" s="165"/>
      <c r="E19" s="169"/>
      <c r="F19" s="158">
        <v>980756</v>
      </c>
      <c r="G19" s="159">
        <v>0.89200000000000002</v>
      </c>
    </row>
    <row r="20" spans="2:7">
      <c r="B20" s="160"/>
      <c r="C20" s="164"/>
      <c r="D20" s="165"/>
      <c r="E20" s="169"/>
      <c r="F20" s="158"/>
      <c r="G20" s="159"/>
    </row>
    <row r="21" spans="2:7">
      <c r="B21" s="160">
        <v>2014</v>
      </c>
      <c r="C21" s="164"/>
      <c r="D21" s="165"/>
      <c r="E21" s="169"/>
      <c r="F21" s="158">
        <v>1301084</v>
      </c>
      <c r="G21" s="159">
        <v>0.76100000000000001</v>
      </c>
    </row>
    <row r="22" spans="2:7">
      <c r="B22" s="160"/>
      <c r="C22" s="164"/>
      <c r="D22" s="165"/>
      <c r="E22" s="169"/>
      <c r="F22" s="158"/>
      <c r="G22" s="159"/>
    </row>
    <row r="23" spans="2:7">
      <c r="B23" s="160">
        <v>2013</v>
      </c>
      <c r="C23" s="164"/>
      <c r="D23" s="165"/>
      <c r="E23" s="169"/>
      <c r="F23" s="158">
        <v>1539768</v>
      </c>
      <c r="G23" s="159">
        <v>0.78300000000000003</v>
      </c>
    </row>
    <row r="24" spans="2:7">
      <c r="B24" s="160"/>
      <c r="C24" s="166"/>
      <c r="D24" s="167"/>
      <c r="E24" s="170"/>
      <c r="F24" s="158"/>
      <c r="G24" s="159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51</v>
      </c>
      <c r="C26" s="29"/>
      <c r="D26" s="29"/>
      <c r="E26" s="27"/>
      <c r="F26" s="27"/>
      <c r="G26" s="27"/>
    </row>
    <row r="27" spans="2:7">
      <c r="B27" s="27" t="s">
        <v>52</v>
      </c>
      <c r="C27" s="27"/>
      <c r="D27" s="27"/>
      <c r="E27" s="27"/>
      <c r="F27" s="27"/>
      <c r="G27" s="27"/>
    </row>
    <row r="28" spans="2:7">
      <c r="B28" s="27" t="s">
        <v>53</v>
      </c>
      <c r="C28" s="27"/>
      <c r="D28" s="27"/>
      <c r="E28" s="27"/>
      <c r="F28" s="27"/>
      <c r="G28" s="27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B19:B20"/>
    <mergeCell ref="F23:F24"/>
    <mergeCell ref="G23:G24"/>
    <mergeCell ref="B21:B22"/>
    <mergeCell ref="F21:F22"/>
    <mergeCell ref="F17:F18"/>
    <mergeCell ref="G17:G18"/>
    <mergeCell ref="F19:F20"/>
    <mergeCell ref="G19:G20"/>
    <mergeCell ref="G21:G2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Presentación</vt:lpstr>
      <vt:lpstr>Informe hasta el 2019</vt:lpstr>
      <vt:lpstr>Egresados 2020</vt:lpstr>
      <vt:lpstr>Egresados 2021-2024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Hewlett-Packard Company</cp:lastModifiedBy>
  <dcterms:created xsi:type="dcterms:W3CDTF">2018-07-23T19:00:53Z</dcterms:created>
  <dcterms:modified xsi:type="dcterms:W3CDTF">2024-05-14T16:46:12Z</dcterms:modified>
</cp:coreProperties>
</file>