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4. PLANES DE MEJORAMIENTO\"/>
    </mc:Choice>
  </mc:AlternateContent>
  <bookViews>
    <workbookView xWindow="0" yWindow="0" windowWidth="28800" windowHeight="12300"/>
  </bookViews>
  <sheets>
    <sheet name="Identificación" sheetId="1" r:id="rId1"/>
    <sheet name="Instructivo" sheetId="2" r:id="rId2"/>
    <sheet name="Análisis de Causa" sheetId="3" state="hidden" r:id="rId3"/>
    <sheet name="Hoja2" sheetId="4" state="hidden" r:id="rId4"/>
    <sheet name="Hoja1" sheetId="5" state="hidden" r:id="rId5"/>
    <sheet name="1115-F02 Informe avance Plan m " sheetId="6" state="hidden" r:id="rId6"/>
    <sheet name="Hoja3" sheetId="7" state="hidden" r:id="rId7"/>
  </sheets>
  <definedNames>
    <definedName name="_xlnm._FilterDatabase" localSheetId="5" hidden="1">'1115-F02 Informe avance Plan m '!$A$14:$X$102</definedName>
    <definedName name="Dependencia" localSheetId="2">Hoja1!$B$2:$B$43</definedName>
    <definedName name="Dependencia">Hoja1!$B$2:$B$43</definedName>
    <definedName name="DEPENDENCIAS" localSheetId="2">Hoja1!$B$2:$C$43</definedName>
    <definedName name="DEPENDENCIAS">Hoja1!$B$2:$C$43</definedName>
    <definedName name="Jurídica">Hoja1!$C$21</definedName>
    <definedName name="PROCESOS">Hoja1!$B$2:$B$43</definedName>
  </definedNames>
  <calcPr calcId="162913"/>
  <extLst>
    <ext uri="GoogleSheetsCustomDataVersion2">
      <go:sheetsCustomData xmlns:go="http://customooxmlschemas.google.com/" r:id="rId12" roundtripDataChecksum="AsvtAcZsC5957GEV0vKFEUhQJC2xyp2u+Axdas60Pnk="/>
    </ext>
  </extLst>
</workbook>
</file>

<file path=xl/calcChain.xml><?xml version="1.0" encoding="utf-8"?>
<calcChain xmlns="http://schemas.openxmlformats.org/spreadsheetml/2006/main">
  <c r="B2" i="7" l="1"/>
  <c r="J92" i="6"/>
  <c r="I92" i="6"/>
  <c r="H92" i="6"/>
  <c r="Q92" i="6" s="1"/>
  <c r="R92" i="6" s="1"/>
  <c r="G92" i="6"/>
  <c r="J91" i="6"/>
  <c r="I91" i="6"/>
  <c r="H91" i="6"/>
  <c r="Q91" i="6" s="1"/>
  <c r="R91" i="6" s="1"/>
  <c r="S91" i="6" s="1"/>
  <c r="T91" i="6" s="1"/>
  <c r="G91" i="6"/>
  <c r="J90" i="6"/>
  <c r="I90" i="6"/>
  <c r="H90" i="6"/>
  <c r="Q90" i="6" s="1"/>
  <c r="R90" i="6" s="1"/>
  <c r="G90" i="6"/>
  <c r="F90" i="6"/>
  <c r="E90" i="6"/>
  <c r="D90" i="6"/>
  <c r="C90" i="6"/>
  <c r="B90" i="6"/>
  <c r="J89" i="6"/>
  <c r="I89" i="6"/>
  <c r="H89" i="6"/>
  <c r="G89" i="6"/>
  <c r="J88" i="6"/>
  <c r="I88" i="6"/>
  <c r="H88" i="6"/>
  <c r="G88" i="6"/>
  <c r="Q87" i="6"/>
  <c r="R87" i="6" s="1"/>
  <c r="J87" i="6"/>
  <c r="I87" i="6"/>
  <c r="H87" i="6"/>
  <c r="G87" i="6"/>
  <c r="F87" i="6"/>
  <c r="E87" i="6"/>
  <c r="D87" i="6"/>
  <c r="C87" i="6"/>
  <c r="B87" i="6"/>
  <c r="J86" i="6"/>
  <c r="I86" i="6"/>
  <c r="H86" i="6"/>
  <c r="G86" i="6"/>
  <c r="J85" i="6"/>
  <c r="I85" i="6"/>
  <c r="H85" i="6"/>
  <c r="G85" i="6"/>
  <c r="J84" i="6"/>
  <c r="I84" i="6"/>
  <c r="H84" i="6"/>
  <c r="Q84" i="6" s="1"/>
  <c r="R84" i="6" s="1"/>
  <c r="G84" i="6"/>
  <c r="F84" i="6"/>
  <c r="E84" i="6"/>
  <c r="D84" i="6"/>
  <c r="C84" i="6"/>
  <c r="B84" i="6"/>
  <c r="J83" i="6"/>
  <c r="I83" i="6"/>
  <c r="H83" i="6"/>
  <c r="G83" i="6"/>
  <c r="J82" i="6"/>
  <c r="I82" i="6"/>
  <c r="H82" i="6"/>
  <c r="G82" i="6"/>
  <c r="J81" i="6"/>
  <c r="I81" i="6"/>
  <c r="H81" i="6"/>
  <c r="Q81" i="6" s="1"/>
  <c r="R81" i="6" s="1"/>
  <c r="G81" i="6"/>
  <c r="F81" i="6"/>
  <c r="E81" i="6"/>
  <c r="D81" i="6"/>
  <c r="C81" i="6"/>
  <c r="B81" i="6"/>
  <c r="J80" i="6"/>
  <c r="I80" i="6"/>
  <c r="H80" i="6"/>
  <c r="G80" i="6"/>
  <c r="J79" i="6"/>
  <c r="I79" i="6"/>
  <c r="H79" i="6"/>
  <c r="G79" i="6"/>
  <c r="J78" i="6"/>
  <c r="I78" i="6"/>
  <c r="H78" i="6"/>
  <c r="Q78" i="6" s="1"/>
  <c r="R78" i="6" s="1"/>
  <c r="G78" i="6"/>
  <c r="F78" i="6"/>
  <c r="E78" i="6"/>
  <c r="D78" i="6"/>
  <c r="C78" i="6"/>
  <c r="B78" i="6"/>
  <c r="J77" i="6"/>
  <c r="I77" i="6"/>
  <c r="H77" i="6"/>
  <c r="G77" i="6"/>
  <c r="J76" i="6"/>
  <c r="I76" i="6"/>
  <c r="H76" i="6"/>
  <c r="G76" i="6"/>
  <c r="Q75" i="6"/>
  <c r="R75" i="6" s="1"/>
  <c r="S75" i="6" s="1"/>
  <c r="T75" i="6" s="1"/>
  <c r="J75" i="6"/>
  <c r="I75" i="6"/>
  <c r="H75" i="6"/>
  <c r="G75" i="6"/>
  <c r="F75" i="6"/>
  <c r="E75" i="6"/>
  <c r="D75" i="6"/>
  <c r="C75" i="6"/>
  <c r="B75" i="6"/>
  <c r="J74" i="6"/>
  <c r="I74" i="6"/>
  <c r="H74" i="6"/>
  <c r="G74" i="6"/>
  <c r="J73" i="6"/>
  <c r="I73" i="6"/>
  <c r="H73" i="6"/>
  <c r="G73" i="6"/>
  <c r="J72" i="6"/>
  <c r="I72" i="6"/>
  <c r="H72" i="6"/>
  <c r="Q72" i="6" s="1"/>
  <c r="R72" i="6" s="1"/>
  <c r="S72" i="6" s="1"/>
  <c r="G72" i="6"/>
  <c r="F72" i="6"/>
  <c r="E72" i="6"/>
  <c r="D72" i="6"/>
  <c r="C72" i="6"/>
  <c r="B72" i="6"/>
  <c r="J71" i="6"/>
  <c r="I71" i="6"/>
  <c r="H71" i="6"/>
  <c r="G71" i="6"/>
  <c r="J70" i="6"/>
  <c r="I70" i="6"/>
  <c r="H70" i="6"/>
  <c r="G70" i="6"/>
  <c r="R69" i="6"/>
  <c r="Q69" i="6"/>
  <c r="J69" i="6"/>
  <c r="I69" i="6"/>
  <c r="H69" i="6"/>
  <c r="G69" i="6"/>
  <c r="F69" i="6"/>
  <c r="E69" i="6"/>
  <c r="D69" i="6"/>
  <c r="C69" i="6"/>
  <c r="B69" i="6"/>
  <c r="J68" i="6"/>
  <c r="I68" i="6"/>
  <c r="H68" i="6"/>
  <c r="G68" i="6"/>
  <c r="J67" i="6"/>
  <c r="I67" i="6"/>
  <c r="H67" i="6"/>
  <c r="G67" i="6"/>
  <c r="J66" i="6"/>
  <c r="I66" i="6"/>
  <c r="H66" i="6"/>
  <c r="Q66" i="6" s="1"/>
  <c r="R66" i="6" s="1"/>
  <c r="S66" i="6" s="1"/>
  <c r="T66" i="6" s="1"/>
  <c r="G66" i="6"/>
  <c r="F66" i="6"/>
  <c r="E66" i="6"/>
  <c r="D66" i="6"/>
  <c r="C66" i="6"/>
  <c r="B66" i="6"/>
  <c r="J65" i="6"/>
  <c r="I65" i="6"/>
  <c r="H65" i="6"/>
  <c r="G65" i="6"/>
  <c r="J64" i="6"/>
  <c r="I64" i="6"/>
  <c r="H64" i="6"/>
  <c r="G64" i="6"/>
  <c r="R63" i="6"/>
  <c r="Q63" i="6"/>
  <c r="J63" i="6"/>
  <c r="I63" i="6"/>
  <c r="H63" i="6"/>
  <c r="G63" i="6"/>
  <c r="F63" i="6"/>
  <c r="E63" i="6"/>
  <c r="D63" i="6"/>
  <c r="C63" i="6"/>
  <c r="B63" i="6"/>
  <c r="J62" i="6"/>
  <c r="I62" i="6"/>
  <c r="H62" i="6"/>
  <c r="G62" i="6"/>
  <c r="J61" i="6"/>
  <c r="I61" i="6"/>
  <c r="H61" i="6"/>
  <c r="G61" i="6"/>
  <c r="J60" i="6"/>
  <c r="I60" i="6"/>
  <c r="H60" i="6"/>
  <c r="Q60" i="6" s="1"/>
  <c r="R60" i="6" s="1"/>
  <c r="S60" i="6" s="1"/>
  <c r="T60" i="6" s="1"/>
  <c r="G60" i="6"/>
  <c r="F60" i="6"/>
  <c r="E60" i="6"/>
  <c r="D60" i="6"/>
  <c r="C60" i="6"/>
  <c r="B60" i="6"/>
  <c r="J59" i="6"/>
  <c r="I59" i="6"/>
  <c r="H59" i="6"/>
  <c r="G59" i="6"/>
  <c r="J58" i="6"/>
  <c r="I58" i="6"/>
  <c r="H58" i="6"/>
  <c r="G58" i="6"/>
  <c r="Q57" i="6"/>
  <c r="R57" i="6" s="1"/>
  <c r="S57" i="6" s="1"/>
  <c r="J57" i="6"/>
  <c r="I57" i="6"/>
  <c r="H57" i="6"/>
  <c r="G57" i="6"/>
  <c r="F57" i="6"/>
  <c r="E57" i="6"/>
  <c r="D57" i="6"/>
  <c r="C57" i="6"/>
  <c r="B57" i="6"/>
  <c r="J56" i="6"/>
  <c r="I56" i="6"/>
  <c r="H56" i="6"/>
  <c r="G56" i="6"/>
  <c r="J55" i="6"/>
  <c r="I55" i="6"/>
  <c r="H55" i="6"/>
  <c r="G55" i="6"/>
  <c r="J54" i="6"/>
  <c r="I54" i="6"/>
  <c r="H54" i="6"/>
  <c r="Q54" i="6" s="1"/>
  <c r="R54" i="6" s="1"/>
  <c r="S54" i="6" s="1"/>
  <c r="T54" i="6" s="1"/>
  <c r="G54" i="6"/>
  <c r="F54" i="6"/>
  <c r="E54" i="6"/>
  <c r="D54" i="6"/>
  <c r="C54" i="6"/>
  <c r="B54" i="6"/>
  <c r="J53" i="6"/>
  <c r="I53" i="6"/>
  <c r="H53" i="6"/>
  <c r="G53" i="6"/>
  <c r="J52" i="6"/>
  <c r="I52" i="6"/>
  <c r="H52" i="6"/>
  <c r="G52" i="6"/>
  <c r="J51" i="6"/>
  <c r="I51" i="6"/>
  <c r="H51" i="6"/>
  <c r="Q51" i="6" s="1"/>
  <c r="R51" i="6" s="1"/>
  <c r="S51" i="6" s="1"/>
  <c r="T51" i="6" s="1"/>
  <c r="G51" i="6"/>
  <c r="F51" i="6"/>
  <c r="E51" i="6"/>
  <c r="D51" i="6"/>
  <c r="C51" i="6"/>
  <c r="B51" i="6"/>
  <c r="R50" i="6"/>
  <c r="S50" i="6" s="1"/>
  <c r="T50" i="6" s="1"/>
  <c r="Q50" i="6"/>
  <c r="J50" i="6"/>
  <c r="I50" i="6"/>
  <c r="H50" i="6"/>
  <c r="G50" i="6"/>
  <c r="F50" i="6"/>
  <c r="E50" i="6"/>
  <c r="D50" i="6"/>
  <c r="C50" i="6"/>
  <c r="B50" i="6"/>
  <c r="J49" i="6"/>
  <c r="I49" i="6"/>
  <c r="H49" i="6"/>
  <c r="G49" i="6"/>
  <c r="J48" i="6"/>
  <c r="I48" i="6"/>
  <c r="H48" i="6"/>
  <c r="G48" i="6"/>
  <c r="J47" i="6"/>
  <c r="I47" i="6"/>
  <c r="H47" i="6"/>
  <c r="Q47" i="6" s="1"/>
  <c r="R47" i="6" s="1"/>
  <c r="S47" i="6" s="1"/>
  <c r="T47" i="6" s="1"/>
  <c r="G47" i="6"/>
  <c r="F47" i="6"/>
  <c r="E47" i="6"/>
  <c r="D47" i="6"/>
  <c r="C47" i="6"/>
  <c r="B47" i="6"/>
  <c r="J46" i="6"/>
  <c r="I46" i="6"/>
  <c r="H46" i="6"/>
  <c r="G46" i="6"/>
  <c r="J45" i="6"/>
  <c r="I45" i="6"/>
  <c r="H45" i="6"/>
  <c r="G45" i="6"/>
  <c r="R44" i="6"/>
  <c r="S44" i="6" s="1"/>
  <c r="T44" i="6" s="1"/>
  <c r="Q44" i="6"/>
  <c r="J44" i="6"/>
  <c r="I44" i="6"/>
  <c r="H44" i="6"/>
  <c r="G44" i="6"/>
  <c r="F44" i="6"/>
  <c r="E44" i="6"/>
  <c r="D44" i="6"/>
  <c r="C44" i="6"/>
  <c r="B44" i="6"/>
  <c r="J43" i="6"/>
  <c r="I43" i="6"/>
  <c r="H43" i="6"/>
  <c r="G43" i="6"/>
  <c r="J42" i="6"/>
  <c r="I42" i="6"/>
  <c r="H42" i="6"/>
  <c r="G42" i="6"/>
  <c r="J41" i="6"/>
  <c r="I41" i="6"/>
  <c r="H41" i="6"/>
  <c r="Q41" i="6" s="1"/>
  <c r="R41" i="6" s="1"/>
  <c r="S41" i="6" s="1"/>
  <c r="T41" i="6" s="1"/>
  <c r="G41" i="6"/>
  <c r="F41" i="6"/>
  <c r="E41" i="6"/>
  <c r="D41" i="6"/>
  <c r="C41" i="6"/>
  <c r="B41" i="6"/>
  <c r="J40" i="6"/>
  <c r="I40" i="6"/>
  <c r="H40" i="6"/>
  <c r="G40" i="6"/>
  <c r="J39" i="6"/>
  <c r="I39" i="6"/>
  <c r="H39" i="6"/>
  <c r="G39" i="6"/>
  <c r="J38" i="6"/>
  <c r="I38" i="6"/>
  <c r="H38" i="6"/>
  <c r="Q38" i="6" s="1"/>
  <c r="R38" i="6" s="1"/>
  <c r="S38" i="6" s="1"/>
  <c r="T38" i="6" s="1"/>
  <c r="G38" i="6"/>
  <c r="F38" i="6"/>
  <c r="E38" i="6"/>
  <c r="D38" i="6"/>
  <c r="C38" i="6"/>
  <c r="B38" i="6"/>
  <c r="J37" i="6"/>
  <c r="I37" i="6"/>
  <c r="H37" i="6"/>
  <c r="G37" i="6"/>
  <c r="J36" i="6"/>
  <c r="I36" i="6"/>
  <c r="H36" i="6"/>
  <c r="G36" i="6"/>
  <c r="Q35" i="6"/>
  <c r="R35" i="6" s="1"/>
  <c r="S35" i="6" s="1"/>
  <c r="T35" i="6" s="1"/>
  <c r="J35" i="6"/>
  <c r="I35" i="6"/>
  <c r="H35" i="6"/>
  <c r="G35" i="6"/>
  <c r="F35" i="6"/>
  <c r="E35" i="6"/>
  <c r="D35" i="6"/>
  <c r="C35" i="6"/>
  <c r="B35" i="6"/>
  <c r="J34" i="6"/>
  <c r="I34" i="6"/>
  <c r="H34" i="6"/>
  <c r="G34" i="6"/>
  <c r="J33" i="6"/>
  <c r="I33" i="6"/>
  <c r="H33" i="6"/>
  <c r="G33" i="6"/>
  <c r="J32" i="6"/>
  <c r="I32" i="6"/>
  <c r="H32" i="6"/>
  <c r="Q32" i="6" s="1"/>
  <c r="R32" i="6" s="1"/>
  <c r="S32" i="6" s="1"/>
  <c r="G32" i="6"/>
  <c r="F32" i="6"/>
  <c r="E32" i="6"/>
  <c r="D32" i="6"/>
  <c r="C32" i="6"/>
  <c r="B32" i="6"/>
  <c r="J31" i="6"/>
  <c r="I31" i="6"/>
  <c r="H31" i="6"/>
  <c r="G31" i="6"/>
  <c r="J30" i="6"/>
  <c r="I30" i="6"/>
  <c r="H30" i="6"/>
  <c r="G30" i="6"/>
  <c r="R29" i="6"/>
  <c r="S29" i="6" s="1"/>
  <c r="Q29" i="6"/>
  <c r="J29" i="6"/>
  <c r="I29" i="6"/>
  <c r="H29" i="6"/>
  <c r="G29" i="6"/>
  <c r="F29" i="6"/>
  <c r="E29" i="6"/>
  <c r="D29" i="6"/>
  <c r="C29" i="6"/>
  <c r="B29" i="6"/>
  <c r="J28" i="6"/>
  <c r="I28" i="6"/>
  <c r="H28" i="6"/>
  <c r="G28" i="6"/>
  <c r="J27" i="6"/>
  <c r="I27" i="6"/>
  <c r="H27" i="6"/>
  <c r="G27" i="6"/>
  <c r="J26" i="6"/>
  <c r="I26" i="6"/>
  <c r="H26" i="6"/>
  <c r="Q26" i="6" s="1"/>
  <c r="R26" i="6" s="1"/>
  <c r="S26" i="6" s="1"/>
  <c r="T26" i="6" s="1"/>
  <c r="G26" i="6"/>
  <c r="F26" i="6"/>
  <c r="E26" i="6"/>
  <c r="D26" i="6"/>
  <c r="C26" i="6"/>
  <c r="B26" i="6"/>
  <c r="J25" i="6"/>
  <c r="I25" i="6"/>
  <c r="H25" i="6"/>
  <c r="G25" i="6"/>
  <c r="J24" i="6"/>
  <c r="I24" i="6"/>
  <c r="H24" i="6"/>
  <c r="G24" i="6"/>
  <c r="R23" i="6"/>
  <c r="Q23" i="6"/>
  <c r="J23" i="6"/>
  <c r="I23" i="6"/>
  <c r="H23" i="6"/>
  <c r="G23" i="6"/>
  <c r="F23" i="6"/>
  <c r="E23" i="6"/>
  <c r="D23" i="6"/>
  <c r="C23" i="6"/>
  <c r="B23" i="6"/>
  <c r="J22" i="6"/>
  <c r="I22" i="6"/>
  <c r="H22" i="6"/>
  <c r="G22" i="6"/>
  <c r="J21" i="6"/>
  <c r="I21" i="6"/>
  <c r="H21" i="6"/>
  <c r="G21" i="6"/>
  <c r="J20" i="6"/>
  <c r="I20" i="6"/>
  <c r="H20" i="6"/>
  <c r="Q20" i="6" s="1"/>
  <c r="R20" i="6" s="1"/>
  <c r="G20" i="6"/>
  <c r="F20" i="6"/>
  <c r="E20" i="6"/>
  <c r="D20" i="6"/>
  <c r="C20" i="6"/>
  <c r="B20" i="6"/>
  <c r="R19" i="6"/>
  <c r="Q19" i="6"/>
  <c r="J19" i="6"/>
  <c r="I19" i="6"/>
  <c r="H19" i="6"/>
  <c r="G19" i="6"/>
  <c r="F19" i="6"/>
  <c r="E19" i="6"/>
  <c r="D19" i="6"/>
  <c r="C19" i="6"/>
  <c r="B19" i="6"/>
  <c r="J18" i="6"/>
  <c r="I18" i="6"/>
  <c r="H18" i="6"/>
  <c r="Q18" i="6" s="1"/>
  <c r="R18" i="6" s="1"/>
  <c r="G18" i="6"/>
  <c r="F18" i="6"/>
  <c r="E18" i="6"/>
  <c r="D18" i="6"/>
  <c r="C18" i="6"/>
  <c r="B18" i="6"/>
  <c r="J17" i="6"/>
  <c r="I17" i="6"/>
  <c r="H17" i="6"/>
  <c r="G17" i="6"/>
  <c r="J16" i="6"/>
  <c r="I16" i="6"/>
  <c r="H16" i="6"/>
  <c r="G16" i="6"/>
  <c r="Q15" i="6"/>
  <c r="Q102" i="6" s="1"/>
  <c r="J15" i="6"/>
  <c r="I15" i="6"/>
  <c r="H15" i="6"/>
  <c r="G15" i="6"/>
  <c r="F15" i="6"/>
  <c r="E15" i="6"/>
  <c r="D15" i="6"/>
  <c r="C15" i="6"/>
  <c r="B15" i="6"/>
  <c r="U11" i="6"/>
  <c r="P11" i="6"/>
  <c r="V11" i="6" s="1"/>
  <c r="V10" i="6"/>
  <c r="U10" i="6"/>
  <c r="P10" i="6"/>
  <c r="L10" i="6"/>
  <c r="T9" i="6"/>
  <c r="O7" i="6" s="1"/>
  <c r="P9" i="6"/>
  <c r="V9" i="6" s="1"/>
  <c r="V8" i="6" s="1"/>
  <c r="P8" i="6"/>
  <c r="V12" i="6" s="1"/>
  <c r="L8" i="6"/>
  <c r="G49" i="1"/>
  <c r="H49" i="1" s="1"/>
  <c r="G45" i="1"/>
  <c r="G41" i="1"/>
  <c r="H41" i="1" s="1"/>
  <c r="G37" i="1"/>
  <c r="G33" i="1"/>
  <c r="H33" i="1" s="1"/>
  <c r="G29" i="1"/>
  <c r="G25" i="1"/>
  <c r="G21" i="1"/>
  <c r="G17" i="1"/>
  <c r="G13" i="1"/>
  <c r="K6" i="1"/>
  <c r="H45" i="1" l="1"/>
  <c r="H29" i="1"/>
  <c r="H25" i="1"/>
  <c r="H21" i="1"/>
  <c r="H17" i="1"/>
  <c r="H37" i="1"/>
  <c r="H13" i="1"/>
  <c r="S87" i="6"/>
  <c r="T87" i="6" s="1"/>
  <c r="S19" i="6"/>
  <c r="T19" i="6" s="1"/>
  <c r="T29" i="6"/>
  <c r="S78" i="6"/>
  <c r="T78" i="6" s="1"/>
  <c r="R15" i="6"/>
  <c r="R102" i="6" l="1"/>
  <c r="S15" i="6"/>
  <c r="T15" i="6" l="1"/>
  <c r="L11" i="6"/>
  <c r="S102" i="6"/>
  <c r="O6" i="6" s="1"/>
  <c r="H105" i="6" l="1"/>
  <c r="M11" i="6"/>
  <c r="T102" i="6"/>
  <c r="L9" i="6"/>
  <c r="M9" i="6" s="1"/>
  <c r="H106" i="6" l="1"/>
  <c r="J106" i="6" s="1"/>
  <c r="J105" i="6"/>
  <c r="J104" i="6" s="1"/>
</calcChain>
</file>

<file path=xl/comments1.xml><?xml version="1.0" encoding="utf-8"?>
<comments xmlns="http://schemas.openxmlformats.org/spreadsheetml/2006/main">
  <authors>
    <author/>
  </authors>
  <commentList>
    <comment ref="A9" authorId="0" shapeId="0">
      <text>
        <r>
          <rPr>
            <sz val="10"/>
            <color rgb="FF000000"/>
            <rFont val="Arial"/>
            <scheme val="minor"/>
          </rPr>
          <t>======
ID#AAABVF_aZkM
Usuario UTP    (2024-11-21 16:48:04)
Consecutivo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XxDizhJj1uTiKghlvMBqMIS1w/A=="/>
    </ext>
  </extLst>
</comments>
</file>

<file path=xl/sharedStrings.xml><?xml version="1.0" encoding="utf-8"?>
<sst xmlns="http://schemas.openxmlformats.org/spreadsheetml/2006/main" count="303" uniqueCount="259">
  <si>
    <t>GESTIÓN DEL SISTEMA INTEGRAL DE CALIDAD
PLAN DE MEJORAMIENTO</t>
  </si>
  <si>
    <t>Código</t>
  </si>
  <si>
    <t>1313-F10</t>
  </si>
  <si>
    <t>SI</t>
  </si>
  <si>
    <t>Acción correctiva</t>
  </si>
  <si>
    <t>Versión</t>
  </si>
  <si>
    <t>NO</t>
  </si>
  <si>
    <t>Oportunidad de mejora</t>
  </si>
  <si>
    <t>Fecha</t>
  </si>
  <si>
    <t>2024-02-08</t>
  </si>
  <si>
    <t>Oportunidad frente a un riesgo</t>
  </si>
  <si>
    <t>Página</t>
  </si>
  <si>
    <t>1  de 2</t>
  </si>
  <si>
    <t>Planificación de un Cambio</t>
  </si>
  <si>
    <t>Dependencia/Área/OEC:</t>
  </si>
  <si>
    <t>Proceso:</t>
  </si>
  <si>
    <t>Auditoría Interna</t>
  </si>
  <si>
    <t>Auditoría Externa</t>
  </si>
  <si>
    <t>Revisión de Procedimientos</t>
  </si>
  <si>
    <t>No</t>
  </si>
  <si>
    <t>TIPO</t>
  </si>
  <si>
    <t>DESCRIPCIÓN</t>
  </si>
  <si>
    <t>OPORTUNIDAD</t>
  </si>
  <si>
    <t>ORIGEN</t>
  </si>
  <si>
    <t>ENTIDAD</t>
  </si>
  <si>
    <t>ACCIÓN CORRECTIVA</t>
  </si>
  <si>
    <t>CAMBIO</t>
  </si>
  <si>
    <t>ACCIÓN GENERAL</t>
  </si>
  <si>
    <r>
      <rPr>
        <b/>
        <sz val="11"/>
        <color theme="1"/>
        <rFont val="Calibri"/>
      </rPr>
      <t xml:space="preserve">DESCRIPCIÓN ACTIVIDADES </t>
    </r>
    <r>
      <rPr>
        <sz val="10"/>
        <color theme="1"/>
        <rFont val="Calibri"/>
      </rPr>
      <t>(Si se trata de una planificación de un cambio Incluir recursos si es necesario)</t>
    </r>
  </si>
  <si>
    <r>
      <rPr>
        <b/>
        <sz val="11"/>
        <color theme="1"/>
        <rFont val="Calibri"/>
      </rPr>
      <t xml:space="preserve">CARGO RESPONSABLE DE LA </t>
    </r>
    <r>
      <rPr>
        <b/>
        <sz val="11"/>
        <color theme="1"/>
        <rFont val="Calibri"/>
      </rPr>
      <t xml:space="preserve">ACCIÓN 
</t>
    </r>
    <r>
      <rPr>
        <sz val="10"/>
        <color theme="1"/>
        <rFont val="Calibri"/>
      </rPr>
      <t>(Si se trata de una planificación de un cambio incluir cargo de la autoridad si es necesario)</t>
    </r>
  </si>
  <si>
    <t>FECHA 
INICIO</t>
  </si>
  <si>
    <t>FECHA FINALIZACIÓN</t>
  </si>
  <si>
    <r>
      <rPr>
        <b/>
        <sz val="11"/>
        <color theme="1"/>
        <rFont val="Calibri"/>
      </rPr>
      <t xml:space="preserve">SEGUIMIENTO
</t>
    </r>
    <r>
      <rPr>
        <sz val="10"/>
        <color theme="1"/>
        <rFont val="Calibri"/>
      </rPr>
      <t>(Espacio reservado para el Sistema Integral de Gestión)</t>
    </r>
  </si>
  <si>
    <t>Trabajo No Conforme</t>
  </si>
  <si>
    <t>PROBABILIDAD DE MATERIALIZAR LA OPORTUNIDAD</t>
  </si>
  <si>
    <t>CALIFICACION DE LA PROBABILIDAD</t>
  </si>
  <si>
    <t>IMPACTO / BENEFICIO</t>
  </si>
  <si>
    <t>CALIFICACION DEL IMPACTO / BENEFICIO</t>
  </si>
  <si>
    <r>
      <rPr>
        <b/>
        <sz val="11"/>
        <color theme="1"/>
        <rFont val="Calibri"/>
      </rPr>
      <t xml:space="preserve">VALORACION DE LA OPORTUNIDAD
</t>
    </r>
    <r>
      <rPr>
        <b/>
        <sz val="9"/>
        <color rgb="FF000000"/>
        <rFont val="Calibri"/>
      </rPr>
      <t>(Probabilidad x Impacto)</t>
    </r>
  </si>
  <si>
    <t>REACCIÓN (Corrección, control frente a las consecuencias)</t>
  </si>
  <si>
    <t>CAUSA(S)</t>
  </si>
  <si>
    <t>PROPÓSITO DEL CAMBIO</t>
  </si>
  <si>
    <t>CONSECUENCIA POTENCIAL DEL CAMBIO</t>
  </si>
  <si>
    <t>Revisión por la Dirección</t>
  </si>
  <si>
    <r>
      <rPr>
        <b/>
        <sz val="11"/>
        <color theme="1"/>
        <rFont val="Calibri"/>
      </rPr>
      <t xml:space="preserve">CAMBIOS
</t>
    </r>
    <r>
      <rPr>
        <sz val="10"/>
        <color theme="1"/>
        <rFont val="Calibri"/>
      </rPr>
      <t>(Seleccionar si es necesario realizar cambios al sistema de gestión y mencionar el cambio)
En caso de afectar la integridad del Sistema de Gestión mencionarlo.</t>
    </r>
  </si>
  <si>
    <r>
      <rPr>
        <b/>
        <sz val="11"/>
        <color theme="1"/>
        <rFont val="Calibri"/>
      </rPr>
      <t xml:space="preserve">RECURRENCIA
</t>
    </r>
    <r>
      <rPr>
        <sz val="10"/>
        <color theme="1"/>
        <rFont val="Calibri"/>
      </rPr>
      <t>(Seleccionar si la No Conformidad es recurrente)</t>
    </r>
  </si>
  <si>
    <r>
      <rPr>
        <b/>
        <sz val="11"/>
        <color theme="1"/>
        <rFont val="Calibri"/>
      </rPr>
      <t xml:space="preserve">RIESGOS/
OPORTUNIDADES
</t>
    </r>
    <r>
      <rPr>
        <sz val="10"/>
        <color theme="1"/>
        <rFont val="Calibri"/>
      </rPr>
      <t>(Seleccionar si es necesario actualizar riesgos y oportunidades)</t>
    </r>
  </si>
  <si>
    <t xml:space="preserve">EFICACIA </t>
  </si>
  <si>
    <r>
      <rPr>
        <b/>
        <sz val="11"/>
        <color theme="1"/>
        <rFont val="Calibri"/>
      </rPr>
      <t xml:space="preserve">FECHA Y DETALLES DE SEGUIMIENTO
</t>
    </r>
    <r>
      <rPr>
        <sz val="10"/>
        <color theme="1"/>
        <rFont val="Calibri"/>
      </rPr>
      <t>(Espacio reservado para 
el Sistema Integral de Gestión)</t>
    </r>
  </si>
  <si>
    <t>Resultados de participación en ensayos de aptitud/ Evaluación de desempeño</t>
  </si>
  <si>
    <t>SI/NO</t>
  </si>
  <si>
    <t>Observación</t>
  </si>
  <si>
    <t>PQRS</t>
  </si>
  <si>
    <t>Iniciativas Propias</t>
  </si>
  <si>
    <t>MSU</t>
  </si>
  <si>
    <t>Análisis de Resultados</t>
  </si>
  <si>
    <t>Riesgos</t>
  </si>
  <si>
    <t>GESTIÓN DEL SISTEMA INTEGRAL DE CALIDAD</t>
  </si>
  <si>
    <t>PLAN DE MEJORAMIENTO</t>
  </si>
  <si>
    <t xml:space="preserve"> 2 de 2</t>
  </si>
  <si>
    <t>ETAPA 1</t>
  </si>
  <si>
    <t xml:space="preserve">Identifique la oportunidad teniendo en cuenta: </t>
  </si>
  <si>
    <t>ETAPA 5</t>
  </si>
  <si>
    <t xml:space="preserve">Realice el seguimiento a las acciones propuestas para abordar la oportunidad, teniendo en cuenta: </t>
  </si>
  <si>
    <t>Descripción de la oportunidad</t>
  </si>
  <si>
    <t xml:space="preserve">Seguimiento a las acciones </t>
  </si>
  <si>
    <t>FACTORES EXTERNOS</t>
  </si>
  <si>
    <t xml:space="preserve">SEGUIMIENTO A LA IMPLEMENTACION </t>
  </si>
  <si>
    <t>Económicos</t>
  </si>
  <si>
    <t xml:space="preserve">Determine si la accion se ejecutó o no en el tiempo definido. </t>
  </si>
  <si>
    <t>Socioculturales</t>
  </si>
  <si>
    <t>Políticos</t>
  </si>
  <si>
    <t>Legales y Normativos</t>
  </si>
  <si>
    <t>VERIFICACION DE EFICACIA</t>
  </si>
  <si>
    <t>Tecnologías</t>
  </si>
  <si>
    <t xml:space="preserve">Elija desde la lista desplegable, según sea el caso: </t>
  </si>
  <si>
    <r>
      <rPr>
        <sz val="7"/>
        <color theme="1"/>
        <rFont val="Calibri"/>
      </rPr>
      <t xml:space="preserve">Medio  </t>
    </r>
    <r>
      <rPr>
        <sz val="8"/>
        <color theme="1"/>
        <rFont val="Calibri"/>
      </rPr>
      <t>Ambientales</t>
    </r>
  </si>
  <si>
    <t>La oportunidad no se presentó</t>
  </si>
  <si>
    <t>La oportunidad se abandonó</t>
  </si>
  <si>
    <t>ETAPA 2</t>
  </si>
  <si>
    <t xml:space="preserve">Califique la probabilidad de que se materialice la oportunidad, así: </t>
  </si>
  <si>
    <t>Se lograron algunas expectativas</t>
  </si>
  <si>
    <t>Calificacion de la probabilidad</t>
  </si>
  <si>
    <t>5. Alta</t>
  </si>
  <si>
    <t>Se lograron todas  las expectativas</t>
  </si>
  <si>
    <t>4. Media - Alta</t>
  </si>
  <si>
    <t>Se superaron las expectativas</t>
  </si>
  <si>
    <t>3. Media</t>
  </si>
  <si>
    <t>2. Media-Baja</t>
  </si>
  <si>
    <t>1. Baja</t>
  </si>
  <si>
    <t>ETAPA 3</t>
  </si>
  <si>
    <t xml:space="preserve">Califique el impacto / beneficio de implementar la oportunidad, para obtener al final un promedio de las cinco  variables descritas a continuación: </t>
  </si>
  <si>
    <t>Calificacion del Impacto / Beneficio</t>
  </si>
  <si>
    <t>5. Alto</t>
  </si>
  <si>
    <t>4. Medio -Alto</t>
  </si>
  <si>
    <t>3. Medio</t>
  </si>
  <si>
    <t>2. Medio- Bajo</t>
  </si>
  <si>
    <t>1. Bajo</t>
  </si>
  <si>
    <t>ETAPA 4</t>
  </si>
  <si>
    <t xml:space="preserve">Al valorar la oportunidad, se obtendrá un resultado asi: </t>
  </si>
  <si>
    <t xml:space="preserve">Valoracion de la oportunidad (Probabilidad * Impacto) </t>
  </si>
  <si>
    <t>PROBABILIDAD</t>
  </si>
  <si>
    <t xml:space="preserve">Tenga en cuenta solo las portunidades con valoracion igual o mayor a 16 y establezca las acciones para abordarlas, establezca una fecha de cumplimiento y aisgne un responsable. </t>
  </si>
  <si>
    <t>ANÁLISIS 5 POR QUÉ'S</t>
  </si>
  <si>
    <t>PROBLEMA O HALLAZGO</t>
  </si>
  <si>
    <t>POR QUE? 1</t>
  </si>
  <si>
    <t>S/N</t>
  </si>
  <si>
    <t>POR QUE? 2</t>
  </si>
  <si>
    <t>POR QUE? 3</t>
  </si>
  <si>
    <t>POR QUE? 4</t>
  </si>
  <si>
    <t>POR QUE? 5</t>
  </si>
  <si>
    <t>CAUSA RAÍZ</t>
  </si>
  <si>
    <t>Probabilidad</t>
  </si>
  <si>
    <t>Calificación</t>
  </si>
  <si>
    <t>Impacto</t>
  </si>
  <si>
    <t>Éxito</t>
  </si>
  <si>
    <t>Baja</t>
  </si>
  <si>
    <t>Bajo</t>
  </si>
  <si>
    <t>Media baja</t>
  </si>
  <si>
    <t>Medio-Bajo</t>
  </si>
  <si>
    <t>La oportunidad  se abandonó</t>
  </si>
  <si>
    <t>Media</t>
  </si>
  <si>
    <t>Medio</t>
  </si>
  <si>
    <t>Media-Alta</t>
  </si>
  <si>
    <t>Medio-Alto</t>
  </si>
  <si>
    <t>Se lograron todas las expectativas</t>
  </si>
  <si>
    <t>Alta</t>
  </si>
  <si>
    <t>Alto</t>
  </si>
  <si>
    <t>Se  cumplió la acción - Es eficaz</t>
  </si>
  <si>
    <t>No se cumplió la acción</t>
  </si>
  <si>
    <t>El cambio se realizó según lo planificado</t>
  </si>
  <si>
    <t>Dependencia /Área</t>
  </si>
  <si>
    <t>Procesos</t>
  </si>
  <si>
    <t>Admisiones, Registro y Control Académico</t>
  </si>
  <si>
    <t>Docencia</t>
  </si>
  <si>
    <t>Biblioteca e Información Científica</t>
  </si>
  <si>
    <t>Control Interno</t>
  </si>
  <si>
    <t>Control y seguimiento institucional</t>
  </si>
  <si>
    <t xml:space="preserve">Control Interno Disciplinario </t>
  </si>
  <si>
    <t>Facultad de Bellas Artes y Humanidades</t>
  </si>
  <si>
    <t>Docencia
Investigacion e innovación
Extensión y proyección social
Administracion institucional</t>
  </si>
  <si>
    <t>Facultad de Ciencias Agrarias y Agroindustria</t>
  </si>
  <si>
    <t>Facultad de Ciencias Ambientales</t>
  </si>
  <si>
    <t>Facultad de Ciencias Básicas</t>
  </si>
  <si>
    <t>Facultad de Ciencias de la Educación</t>
  </si>
  <si>
    <t>Facultad de Ciencias Empresariales</t>
  </si>
  <si>
    <t>Facultad de Ciencias de la Salud</t>
  </si>
  <si>
    <t>Facultad de Ingenierías</t>
  </si>
  <si>
    <t>Facultad de Ingeniería Mecánica</t>
  </si>
  <si>
    <t>Facultad de Tecnologías</t>
  </si>
  <si>
    <t>Jhenin</t>
  </si>
  <si>
    <t>Gestión de documentos</t>
  </si>
  <si>
    <t>Administracion institucional</t>
  </si>
  <si>
    <t>Gestión Financiera</t>
  </si>
  <si>
    <t>Gestión de Servicios Institucionales</t>
  </si>
  <si>
    <t>Administración institucional
Control y seguimiento institucional</t>
  </si>
  <si>
    <t>Gestión del Talento Humano</t>
  </si>
  <si>
    <t>Administración institucional
Bienestar institucional</t>
  </si>
  <si>
    <t>Gestión de Tecnologías Informáticas y Sistemas de Información</t>
  </si>
  <si>
    <t>Administración institucional</t>
  </si>
  <si>
    <t>Jurídica</t>
  </si>
  <si>
    <t>Planeación</t>
  </si>
  <si>
    <t>Direccionamiento institucional
Administracion institucional
Aseguramiento de la calidad institucional</t>
  </si>
  <si>
    <t xml:space="preserve">Rectoría </t>
  </si>
  <si>
    <t>Direccionamiento institucional</t>
  </si>
  <si>
    <t>Rectoría - Comunicaciones</t>
  </si>
  <si>
    <t>Recursos Informáticos y Educativos</t>
  </si>
  <si>
    <t>Edna</t>
  </si>
  <si>
    <t>Relaciones Internacionales</t>
  </si>
  <si>
    <t>Internacionalización</t>
  </si>
  <si>
    <t>Secretaría General</t>
  </si>
  <si>
    <t>Sistema Integral de Gestión</t>
  </si>
  <si>
    <t>Aseguramiento de calidad institucional</t>
  </si>
  <si>
    <t>Vicerrectoría Académica</t>
  </si>
  <si>
    <t>Direccionamiento institucional
Docencia
Bienestar institucional
Aseguramiento de la calidad institucional</t>
  </si>
  <si>
    <t>Vicerrectoría Académica - Univirtual</t>
  </si>
  <si>
    <t>Extensión y Proyección Social</t>
  </si>
  <si>
    <t>Vicerrectoría Académica -Egresados</t>
  </si>
  <si>
    <t xml:space="preserve">
Egresados</t>
  </si>
  <si>
    <t>Vicerrectoria Administrativa y Financiera</t>
  </si>
  <si>
    <t>Direccionamiento institucional
Extensión y Proyección Social
Administración institucional
Bienestar institucional
Control y seguimiento institucional</t>
  </si>
  <si>
    <t>Vicerrectoría Administrativa y Financiera - Jardín Botánico</t>
  </si>
  <si>
    <t>Vicerrectoría de Investigaciones, Innovación y Extensión</t>
  </si>
  <si>
    <t>Docencia
Investigacion e Innovación
Extensión y proyección social
Aseguramiento de la calidad institucional</t>
  </si>
  <si>
    <t>Vicerrectoría de Responsabilidad Social y Bienestar Universitario</t>
  </si>
  <si>
    <t>Docencia
Bienestar institucional</t>
  </si>
  <si>
    <t>Laboratorio de Genética Médica</t>
  </si>
  <si>
    <t>Extensión y proyección social</t>
  </si>
  <si>
    <t>Laboratorio de Aguas y Alimentos</t>
  </si>
  <si>
    <t>Laboratorio de Química Ambiental</t>
  </si>
  <si>
    <t>Laboratorio de Ensayos a Equipos Acondicionadores de Aire</t>
  </si>
  <si>
    <t>Laboratorio de Ensayos no Destructivos</t>
  </si>
  <si>
    <t>Laboratorio de Metrología Dimensional</t>
  </si>
  <si>
    <t>Laboratorio de Metrología de Variables Eléctricas</t>
  </si>
  <si>
    <t>Grupo de Investigación en Agua y Saneamiento</t>
  </si>
  <si>
    <t>CONTROL INTERNO</t>
  </si>
  <si>
    <t xml:space="preserve">Código </t>
  </si>
  <si>
    <t>1115 - F02</t>
  </si>
  <si>
    <t xml:space="preserve">Versión </t>
  </si>
  <si>
    <t>INFORME DE REVISIÓN AVANCE DEL PLAN DE MEJORAMIENTO</t>
  </si>
  <si>
    <t xml:space="preserve">Fecha </t>
  </si>
  <si>
    <t xml:space="preserve">Página </t>
  </si>
  <si>
    <t>1 de 1</t>
  </si>
  <si>
    <t>REVISIÓN COMITÉ DE COORDINACIÓN CONTROL INTERNO</t>
  </si>
  <si>
    <t>PORCENTAJE DE AVANCE DEL PLAN DE MEJORAMIENTO:</t>
  </si>
  <si>
    <t>PORCENTAJE DE CUMPLIMIENTO DEL PLAN DE MEJORAMIENTO:</t>
  </si>
  <si>
    <t>Fecha del Comité:</t>
  </si>
  <si>
    <t>TOTAL HALLAZGOS</t>
  </si>
  <si>
    <t>Total Actividades</t>
  </si>
  <si>
    <t>SUMA ACTIVIDADES</t>
  </si>
  <si>
    <t>No. De Acta de Comité:</t>
  </si>
  <si>
    <t>No. 02 de 2017</t>
  </si>
  <si>
    <t>HALLAZGOS CON MEJORAS CUMPLIDAS</t>
  </si>
  <si>
    <t>Actividades Finalizadas</t>
  </si>
  <si>
    <t>CUMPLIMIENTO</t>
  </si>
  <si>
    <t>No. De Informe de Avance:</t>
  </si>
  <si>
    <t>TOTAL DE ACCIONES</t>
  </si>
  <si>
    <t>Actividades Vencidas</t>
  </si>
  <si>
    <t>SUMA DE ACCIONES</t>
  </si>
  <si>
    <t>Fecha de corte de Informe de avance:</t>
  </si>
  <si>
    <t>ACCIONES PLAN FINALIZADAS</t>
  </si>
  <si>
    <t>Actividades en cero (0)</t>
  </si>
  <si>
    <t>SUMA DE HALLLAZGOS</t>
  </si>
  <si>
    <t>ITEM</t>
  </si>
  <si>
    <t>HALLAZGO</t>
  </si>
  <si>
    <t>CAUSA</t>
  </si>
  <si>
    <t>RESPONSABLE</t>
  </si>
  <si>
    <t>ACCION DE MEJORA</t>
  </si>
  <si>
    <t>ACTIVIDADES</t>
  </si>
  <si>
    <t>ESTADO DE LA ACTIVIDAD</t>
  </si>
  <si>
    <t>DESCRIPCIÓN CUALITATIVO DEL AVANCE</t>
  </si>
  <si>
    <t>ACTIVIDAD</t>
  </si>
  <si>
    <t>ACCIÓN</t>
  </si>
  <si>
    <t>No.</t>
  </si>
  <si>
    <t>CÓDIGO</t>
  </si>
  <si>
    <t>Denominación</t>
  </si>
  <si>
    <t>Unidad de medida</t>
  </si>
  <si>
    <t>Cantidad Unidad de Medida</t>
  </si>
  <si>
    <t>Fecha Finalizacion</t>
  </si>
  <si>
    <t>AVANCE FÍSICO DE EJECUCIÓN ACTIVIDAD</t>
  </si>
  <si>
    <t>VIGENTE</t>
  </si>
  <si>
    <t>VENCIDA</t>
  </si>
  <si>
    <t>FINALIZADA</t>
  </si>
  <si>
    <t>AVANCE</t>
  </si>
  <si>
    <t>PESO ACTIVIDAD</t>
  </si>
  <si>
    <t>% AVANCE ACCIÓN</t>
  </si>
  <si>
    <t>Convenciones</t>
  </si>
  <si>
    <t>ACCIONES FINALIZADAS</t>
  </si>
  <si>
    <t>Tomado de Plan de mejoramiento CGR</t>
  </si>
  <si>
    <t>ACCIONES  PENDIENTES</t>
  </si>
  <si>
    <t>Terminadas Primer Seguimiento</t>
  </si>
  <si>
    <t>Terminadas Segundo Seguimiento</t>
  </si>
  <si>
    <t>Terminadas Tercer Seguimiento</t>
  </si>
  <si>
    <t>Parciales</t>
  </si>
  <si>
    <t>Sin Avance</t>
  </si>
  <si>
    <t>METAS FINALIZADAS</t>
  </si>
  <si>
    <t>METAS VENCIDAS</t>
  </si>
  <si>
    <t>METAS CON % AVANCE</t>
  </si>
  <si>
    <t>METAS EN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</si>
</sst>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yy\-mm\-dd"/>
    <numFmt numFmtId="165" formatCode="[$-C0A]d\ &quot;de&quot;\ mmmm\ &quot;de&quot;\ yyyy"/>
    <numFmt numFmtId="166" formatCode="0.0%"/>
    <numFmt numFmtId="167" formatCode="0.000%"/>
    <numFmt numFmtId="168" formatCode="[$-C0A]dd\-mmm\-yy"/>
    <numFmt numFmtId="169" formatCode="[$-C0A]d\-mmm\-yy"/>
  </numFmts>
  <fonts count="42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4"/>
      <color theme="1"/>
      <name val="Calibri"/>
    </font>
    <font>
      <sz val="10"/>
      <name val="Arial"/>
    </font>
    <font>
      <sz val="9"/>
      <color theme="1"/>
      <name val="Calibri"/>
    </font>
    <font>
      <sz val="10"/>
      <color theme="0"/>
      <name val="Arial"/>
    </font>
    <font>
      <sz val="9"/>
      <color theme="0"/>
      <name val="Arial"/>
    </font>
    <font>
      <sz val="9"/>
      <color theme="0"/>
      <name val="Calibri"/>
    </font>
    <font>
      <b/>
      <sz val="11"/>
      <color theme="1"/>
      <name val="Calibri"/>
    </font>
    <font>
      <sz val="14"/>
      <color theme="1"/>
      <name val="Calibri"/>
    </font>
    <font>
      <sz val="14"/>
      <color theme="0"/>
      <name val="Calibri"/>
    </font>
    <font>
      <sz val="10"/>
      <color theme="1"/>
      <name val="Calibri"/>
    </font>
    <font>
      <b/>
      <sz val="8"/>
      <color theme="1"/>
      <name val="Calibri"/>
    </font>
    <font>
      <sz val="8"/>
      <color theme="1"/>
      <name val="Calibri"/>
    </font>
    <font>
      <b/>
      <sz val="11"/>
      <color theme="1"/>
      <name val="Tahoma"/>
    </font>
    <font>
      <b/>
      <sz val="8"/>
      <color theme="1"/>
      <name val="Tahoma"/>
    </font>
    <font>
      <b/>
      <sz val="7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sz val="8"/>
      <color theme="1"/>
      <name val="Tahoma"/>
    </font>
    <font>
      <b/>
      <sz val="6"/>
      <color theme="1"/>
      <name val="Tahoma"/>
    </font>
    <font>
      <sz val="10"/>
      <color rgb="FF000000"/>
      <name val="Arial"/>
    </font>
    <font>
      <b/>
      <sz val="12"/>
      <color theme="1"/>
      <name val="Arial"/>
    </font>
    <font>
      <b/>
      <sz val="12"/>
      <color theme="1"/>
      <name val="Times New Roman"/>
    </font>
    <font>
      <b/>
      <sz val="8"/>
      <color theme="1"/>
      <name val="Arial"/>
    </font>
    <font>
      <b/>
      <sz val="10"/>
      <color theme="1"/>
      <name val="Calibri"/>
    </font>
    <font>
      <b/>
      <sz val="11"/>
      <color theme="1"/>
      <name val="Arial"/>
    </font>
    <font>
      <b/>
      <sz val="10"/>
      <color theme="1"/>
      <name val="Arial"/>
    </font>
    <font>
      <b/>
      <sz val="6"/>
      <color theme="1"/>
      <name val="Arial"/>
    </font>
    <font>
      <sz val="6"/>
      <color theme="1"/>
      <name val="Arial"/>
    </font>
    <font>
      <b/>
      <sz val="10"/>
      <color rgb="FFFFFFFF"/>
      <name val="Arial"/>
    </font>
    <font>
      <b/>
      <sz val="11"/>
      <color theme="0"/>
      <name val="Arial"/>
    </font>
    <font>
      <b/>
      <sz val="5"/>
      <color rgb="FFFFFFFF"/>
      <name val="Arial"/>
    </font>
    <font>
      <b/>
      <sz val="6"/>
      <color rgb="FFFFFFFF"/>
      <name val="Arial"/>
    </font>
    <font>
      <b/>
      <sz val="7"/>
      <color rgb="FFFFFFFF"/>
      <name val="Arial"/>
    </font>
    <font>
      <b/>
      <sz val="10"/>
      <color theme="0"/>
      <name val="Arial"/>
    </font>
    <font>
      <sz val="8"/>
      <color theme="1"/>
      <name val="Arial"/>
    </font>
    <font>
      <sz val="10"/>
      <color rgb="FFFF0000"/>
      <name val="Arial"/>
    </font>
    <font>
      <b/>
      <sz val="13"/>
      <color theme="1"/>
      <name val="Arial"/>
    </font>
    <font>
      <b/>
      <sz val="8"/>
      <color theme="1"/>
      <name val="Times New Roman"/>
    </font>
    <font>
      <b/>
      <sz val="9"/>
      <color rgb="FF000000"/>
      <name val="Calibri"/>
    </font>
    <font>
      <sz val="7"/>
      <color theme="1"/>
      <name val="Calibri"/>
    </font>
  </fonts>
  <fills count="2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  <fill>
      <patternFill patternType="solid">
        <fgColor rgb="FF92D050"/>
        <bgColor rgb="FF92D050"/>
      </patternFill>
    </fill>
    <fill>
      <patternFill patternType="solid">
        <fgColor rgb="FF7F7F7F"/>
        <bgColor rgb="FF7F7F7F"/>
      </patternFill>
    </fill>
    <fill>
      <patternFill patternType="solid">
        <fgColor rgb="FFB6DDE8"/>
        <bgColor rgb="FFB6DDE8"/>
      </patternFill>
    </fill>
    <fill>
      <patternFill patternType="solid">
        <fgColor rgb="FFCCC0D9"/>
        <bgColor rgb="FFCCC0D9"/>
      </patternFill>
    </fill>
    <fill>
      <patternFill patternType="solid">
        <fgColor rgb="FFFFFFCC"/>
        <bgColor rgb="FFFFFFCC"/>
      </patternFill>
    </fill>
    <fill>
      <patternFill patternType="solid">
        <fgColor rgb="FFE5DFEC"/>
        <bgColor rgb="FFE5DFEC"/>
      </patternFill>
    </fill>
    <fill>
      <patternFill patternType="solid">
        <fgColor rgb="FFE5B8B7"/>
        <bgColor rgb="FFE5B8B7"/>
      </patternFill>
    </fill>
    <fill>
      <patternFill patternType="solid">
        <fgColor rgb="FF333399"/>
        <bgColor rgb="FF333399"/>
      </patternFill>
    </fill>
    <fill>
      <patternFill patternType="solid">
        <fgColor rgb="FF76923C"/>
        <bgColor rgb="FF76923C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0"/>
        <bgColor rgb="FFD8D8D8"/>
      </patternFill>
    </fill>
  </fills>
  <borders count="10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77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1" fillId="0" borderId="6" xfId="0" applyFont="1" applyBorder="1"/>
    <xf numFmtId="49" fontId="4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2" fontId="4" fillId="0" borderId="5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wrapText="1"/>
    </xf>
    <xf numFmtId="0" fontId="13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top" wrapText="1"/>
    </xf>
    <xf numFmtId="0" fontId="12" fillId="0" borderId="25" xfId="0" applyFont="1" applyBorder="1" applyAlignment="1">
      <alignment vertical="center" wrapText="1"/>
    </xf>
    <xf numFmtId="0" fontId="12" fillId="0" borderId="25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6" fillId="5" borderId="31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  <xf numFmtId="0" fontId="17" fillId="5" borderId="34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6" borderId="35" xfId="0" applyFont="1" applyFill="1" applyBorder="1" applyAlignment="1">
      <alignment horizontal="center" vertical="center"/>
    </xf>
    <xf numFmtId="0" fontId="18" fillId="6" borderId="36" xfId="0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/>
    </xf>
    <xf numFmtId="0" fontId="18" fillId="6" borderId="3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9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  <xf numFmtId="0" fontId="20" fillId="0" borderId="0" xfId="0" applyFont="1" applyAlignment="1">
      <alignment horizontal="center" vertical="center" textRotation="90" wrapText="1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2" fillId="0" borderId="0" xfId="0" applyFont="1"/>
    <xf numFmtId="0" fontId="24" fillId="7" borderId="39" xfId="0" applyFont="1" applyFill="1" applyBorder="1" applyAlignment="1">
      <alignment horizontal="center" vertical="center"/>
    </xf>
    <xf numFmtId="0" fontId="24" fillId="7" borderId="40" xfId="0" applyFont="1" applyFill="1" applyBorder="1" applyAlignment="1">
      <alignment horizontal="center" vertical="center"/>
    </xf>
    <xf numFmtId="0" fontId="24" fillId="7" borderId="4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3" fillId="8" borderId="5" xfId="0" applyFont="1" applyFill="1" applyBorder="1" applyAlignment="1">
      <alignment vertical="center"/>
    </xf>
    <xf numFmtId="0" fontId="13" fillId="8" borderId="5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8" fillId="0" borderId="21" xfId="0" applyFont="1" applyBorder="1" applyAlignment="1">
      <alignment horizontal="right" vertical="top" wrapText="1"/>
    </xf>
    <xf numFmtId="0" fontId="29" fillId="0" borderId="4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10" fontId="1" fillId="0" borderId="0" xfId="0" applyNumberFormat="1" applyFont="1" applyAlignment="1">
      <alignment horizontal="center" vertical="center"/>
    </xf>
    <xf numFmtId="0" fontId="26" fillId="0" borderId="2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top" wrapText="1"/>
    </xf>
    <xf numFmtId="0" fontId="29" fillId="0" borderId="43" xfId="0" applyFont="1" applyBorder="1" applyAlignment="1">
      <alignment horizontal="center" vertical="top" wrapText="1"/>
    </xf>
    <xf numFmtId="14" fontId="29" fillId="0" borderId="43" xfId="0" applyNumberFormat="1" applyFont="1" applyBorder="1" applyAlignment="1">
      <alignment horizontal="center" vertical="top" wrapText="1"/>
    </xf>
    <xf numFmtId="0" fontId="26" fillId="0" borderId="25" xfId="0" applyFont="1" applyBorder="1" applyAlignment="1">
      <alignment vertical="center"/>
    </xf>
    <xf numFmtId="0" fontId="26" fillId="0" borderId="26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8" fillId="0" borderId="26" xfId="0" applyFont="1" applyBorder="1" applyAlignment="1">
      <alignment horizontal="right" vertical="top" wrapText="1"/>
    </xf>
    <xf numFmtId="0" fontId="29" fillId="0" borderId="44" xfId="0" applyFont="1" applyBorder="1" applyAlignment="1">
      <alignment horizontal="center" vertical="top" wrapText="1"/>
    </xf>
    <xf numFmtId="0" fontId="29" fillId="0" borderId="45" xfId="0" applyFont="1" applyBorder="1" applyAlignment="1">
      <alignment horizontal="center" vertical="top" wrapText="1"/>
    </xf>
    <xf numFmtId="0" fontId="27" fillId="8" borderId="53" xfId="0" applyFont="1" applyFill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9" fontId="1" fillId="0" borderId="0" xfId="0" applyNumberFormat="1" applyFont="1"/>
    <xf numFmtId="0" fontId="27" fillId="11" borderId="55" xfId="0" applyFont="1" applyFill="1" applyBorder="1" applyAlignment="1">
      <alignment horizontal="center" vertical="center"/>
    </xf>
    <xf numFmtId="9" fontId="27" fillId="11" borderId="5" xfId="0" applyNumberFormat="1" applyFont="1" applyFill="1" applyBorder="1" applyAlignment="1">
      <alignment horizontal="center" vertical="center"/>
    </xf>
    <xf numFmtId="0" fontId="1" fillId="8" borderId="56" xfId="0" applyFont="1" applyFill="1" applyBorder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166" fontId="1" fillId="0" borderId="0" xfId="0" applyNumberFormat="1" applyFont="1" applyAlignment="1">
      <alignment horizontal="center" vertical="center"/>
    </xf>
    <xf numFmtId="166" fontId="27" fillId="0" borderId="0" xfId="0" applyNumberFormat="1" applyFont="1"/>
    <xf numFmtId="167" fontId="1" fillId="0" borderId="0" xfId="0" applyNumberFormat="1" applyFont="1"/>
    <xf numFmtId="0" fontId="27" fillId="12" borderId="61" xfId="0" applyFont="1" applyFill="1" applyBorder="1" applyAlignment="1">
      <alignment horizontal="center" vertical="center"/>
    </xf>
    <xf numFmtId="9" fontId="27" fillId="12" borderId="62" xfId="0" applyNumberFormat="1" applyFont="1" applyFill="1" applyBorder="1" applyAlignment="1">
      <alignment horizontal="center" vertical="center"/>
    </xf>
    <xf numFmtId="0" fontId="1" fillId="8" borderId="64" xfId="0" applyFont="1" applyFill="1" applyBorder="1" applyAlignment="1">
      <alignment horizontal="center" vertical="center"/>
    </xf>
    <xf numFmtId="0" fontId="30" fillId="13" borderId="65" xfId="0" applyFont="1" applyFill="1" applyBorder="1" applyAlignment="1">
      <alignment vertical="center"/>
    </xf>
    <xf numFmtId="0" fontId="30" fillId="13" borderId="66" xfId="0" applyFont="1" applyFill="1" applyBorder="1" applyAlignment="1">
      <alignment vertical="center"/>
    </xf>
    <xf numFmtId="0" fontId="30" fillId="13" borderId="65" xfId="0" applyFont="1" applyFill="1" applyBorder="1" applyAlignment="1">
      <alignment horizontal="center" vertical="center"/>
    </xf>
    <xf numFmtId="0" fontId="30" fillId="13" borderId="67" xfId="0" applyFont="1" applyFill="1" applyBorder="1" applyAlignment="1">
      <alignment horizontal="center" vertical="center" wrapText="1"/>
    </xf>
    <xf numFmtId="0" fontId="30" fillId="13" borderId="68" xfId="0" applyFont="1" applyFill="1" applyBorder="1" applyAlignment="1">
      <alignment horizontal="center" vertical="center" wrapText="1"/>
    </xf>
    <xf numFmtId="0" fontId="30" fillId="13" borderId="75" xfId="0" applyFont="1" applyFill="1" applyBorder="1" applyAlignment="1">
      <alignment horizontal="center" vertical="center" wrapText="1"/>
    </xf>
    <xf numFmtId="0" fontId="30" fillId="13" borderId="36" xfId="0" applyFont="1" applyFill="1" applyBorder="1" applyAlignment="1">
      <alignment horizontal="center" vertical="center" wrapText="1"/>
    </xf>
    <xf numFmtId="0" fontId="31" fillId="14" borderId="77" xfId="0" applyFont="1" applyFill="1" applyBorder="1" applyAlignment="1">
      <alignment horizontal="center" vertical="center"/>
    </xf>
    <xf numFmtId="10" fontId="31" fillId="14" borderId="78" xfId="0" applyNumberFormat="1" applyFont="1" applyFill="1" applyBorder="1" applyAlignment="1">
      <alignment horizontal="center" vertical="center"/>
    </xf>
    <xf numFmtId="0" fontId="32" fillId="13" borderId="79" xfId="0" applyFont="1" applyFill="1" applyBorder="1" applyAlignment="1">
      <alignment horizontal="center" vertical="center" wrapText="1"/>
    </xf>
    <xf numFmtId="0" fontId="33" fillId="13" borderId="19" xfId="0" applyFont="1" applyFill="1" applyBorder="1" applyAlignment="1">
      <alignment horizontal="center" vertical="center" wrapText="1"/>
    </xf>
    <xf numFmtId="0" fontId="30" fillId="13" borderId="19" xfId="0" applyFont="1" applyFill="1" applyBorder="1" applyAlignment="1">
      <alignment horizontal="center" vertical="center" wrapText="1"/>
    </xf>
    <xf numFmtId="0" fontId="34" fillId="13" borderId="67" xfId="0" applyFont="1" applyFill="1" applyBorder="1" applyAlignment="1">
      <alignment horizontal="center" vertical="center" wrapText="1"/>
    </xf>
    <xf numFmtId="0" fontId="34" fillId="13" borderId="19" xfId="0" applyFont="1" applyFill="1" applyBorder="1" applyAlignment="1">
      <alignment horizontal="center" vertical="center" wrapText="1"/>
    </xf>
    <xf numFmtId="0" fontId="30" fillId="13" borderId="80" xfId="0" applyFont="1" applyFill="1" applyBorder="1" applyAlignment="1">
      <alignment horizontal="center" vertical="center" wrapText="1"/>
    </xf>
    <xf numFmtId="0" fontId="30" fillId="13" borderId="53" xfId="0" applyFont="1" applyFill="1" applyBorder="1" applyAlignment="1">
      <alignment horizontal="center" vertical="center" wrapText="1"/>
    </xf>
    <xf numFmtId="0" fontId="35" fillId="14" borderId="79" xfId="0" applyFont="1" applyFill="1" applyBorder="1" applyAlignment="1">
      <alignment horizontal="center" vertical="center" wrapText="1"/>
    </xf>
    <xf numFmtId="0" fontId="35" fillId="14" borderId="19" xfId="0" applyFont="1" applyFill="1" applyBorder="1" applyAlignment="1">
      <alignment horizontal="center" vertical="center" wrapText="1"/>
    </xf>
    <xf numFmtId="2" fontId="35" fillId="14" borderId="19" xfId="0" applyNumberFormat="1" applyFont="1" applyFill="1" applyBorder="1" applyAlignment="1">
      <alignment horizontal="center" vertical="center" wrapText="1"/>
    </xf>
    <xf numFmtId="10" fontId="35" fillId="14" borderId="81" xfId="0" applyNumberFormat="1" applyFont="1" applyFill="1" applyBorder="1" applyAlignment="1">
      <alignment horizontal="center" vertical="center" wrapText="1"/>
    </xf>
    <xf numFmtId="0" fontId="1" fillId="10" borderId="82" xfId="0" applyFont="1" applyFill="1" applyBorder="1" applyAlignment="1">
      <alignment horizontal="center" vertical="center" wrapText="1"/>
    </xf>
    <xf numFmtId="0" fontId="1" fillId="10" borderId="77" xfId="0" applyFont="1" applyFill="1" applyBorder="1" applyAlignment="1">
      <alignment horizontal="center" vertical="center" wrapText="1"/>
    </xf>
    <xf numFmtId="0" fontId="1" fillId="10" borderId="77" xfId="0" applyFont="1" applyFill="1" applyBorder="1" applyAlignment="1">
      <alignment horizontal="center" vertical="top" wrapText="1"/>
    </xf>
    <xf numFmtId="0" fontId="36" fillId="10" borderId="77" xfId="0" applyFont="1" applyFill="1" applyBorder="1" applyAlignment="1">
      <alignment horizontal="center" vertical="center" wrapText="1"/>
    </xf>
    <xf numFmtId="169" fontId="1" fillId="10" borderId="77" xfId="0" applyNumberFormat="1" applyFont="1" applyFill="1" applyBorder="1" applyAlignment="1">
      <alignment horizontal="center" vertical="center"/>
    </xf>
    <xf numFmtId="0" fontId="1" fillId="3" borderId="77" xfId="0" applyFont="1" applyFill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/>
    </xf>
    <xf numFmtId="9" fontId="1" fillId="0" borderId="74" xfId="0" applyNumberFormat="1" applyFont="1" applyBorder="1" applyAlignment="1">
      <alignment horizontal="center" vertical="center"/>
    </xf>
    <xf numFmtId="2" fontId="1" fillId="0" borderId="77" xfId="0" applyNumberFormat="1" applyFont="1" applyBorder="1" applyAlignment="1">
      <alignment horizontal="center" vertical="center"/>
    </xf>
    <xf numFmtId="167" fontId="1" fillId="0" borderId="77" xfId="0" applyNumberFormat="1" applyFont="1" applyBorder="1" applyAlignment="1">
      <alignment horizontal="center" vertical="center"/>
    </xf>
    <xf numFmtId="10" fontId="1" fillId="0" borderId="78" xfId="0" applyNumberFormat="1" applyFont="1" applyBorder="1" applyAlignment="1">
      <alignment horizontal="center" vertical="center"/>
    </xf>
    <xf numFmtId="0" fontId="1" fillId="10" borderId="84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top" wrapText="1"/>
    </xf>
    <xf numFmtId="0" fontId="36" fillId="10" borderId="5" xfId="0" applyFont="1" applyFill="1" applyBorder="1" applyAlignment="1">
      <alignment horizontal="center" vertical="center" wrapText="1"/>
    </xf>
    <xf numFmtId="169" fontId="1" fillId="10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67" fontId="1" fillId="0" borderId="17" xfId="0" applyNumberFormat="1" applyFont="1" applyBorder="1" applyAlignment="1">
      <alignment horizontal="center" vertical="center"/>
    </xf>
    <xf numFmtId="10" fontId="1" fillId="0" borderId="86" xfId="0" applyNumberFormat="1" applyFont="1" applyBorder="1" applyAlignment="1">
      <alignment horizontal="center" vertical="center"/>
    </xf>
    <xf numFmtId="0" fontId="1" fillId="10" borderId="87" xfId="0" applyFont="1" applyFill="1" applyBorder="1" applyAlignment="1">
      <alignment horizontal="center" vertical="center" wrapText="1"/>
    </xf>
    <xf numFmtId="0" fontId="1" fillId="10" borderId="62" xfId="0" applyFont="1" applyFill="1" applyBorder="1" applyAlignment="1">
      <alignment horizontal="center" vertical="center" wrapText="1"/>
    </xf>
    <xf numFmtId="0" fontId="1" fillId="10" borderId="62" xfId="0" applyFont="1" applyFill="1" applyBorder="1" applyAlignment="1">
      <alignment horizontal="center" vertical="top" wrapText="1"/>
    </xf>
    <xf numFmtId="0" fontId="36" fillId="10" borderId="62" xfId="0" applyFont="1" applyFill="1" applyBorder="1" applyAlignment="1">
      <alignment horizontal="center" vertical="center" wrapText="1"/>
    </xf>
    <xf numFmtId="169" fontId="1" fillId="10" borderId="62" xfId="0" applyNumberFormat="1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/>
    </xf>
    <xf numFmtId="0" fontId="1" fillId="10" borderId="67" xfId="0" applyFont="1" applyFill="1" applyBorder="1" applyAlignment="1">
      <alignment horizontal="center" vertical="center" wrapText="1"/>
    </xf>
    <xf numFmtId="0" fontId="1" fillId="10" borderId="67" xfId="0" applyFont="1" applyFill="1" applyBorder="1" applyAlignment="1">
      <alignment horizontal="center" vertical="top" wrapText="1"/>
    </xf>
    <xf numFmtId="0" fontId="36" fillId="10" borderId="67" xfId="0" applyFont="1" applyFill="1" applyBorder="1" applyAlignment="1">
      <alignment horizontal="center" vertical="center" wrapText="1"/>
    </xf>
    <xf numFmtId="0" fontId="1" fillId="3" borderId="89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9" fontId="1" fillId="0" borderId="87" xfId="0" applyNumberFormat="1" applyFont="1" applyBorder="1" applyAlignment="1">
      <alignment horizontal="center" vertical="center"/>
    </xf>
    <xf numFmtId="2" fontId="1" fillId="0" borderId="62" xfId="0" applyNumberFormat="1" applyFont="1" applyBorder="1" applyAlignment="1">
      <alignment horizontal="center" vertical="center"/>
    </xf>
    <xf numFmtId="167" fontId="1" fillId="0" borderId="62" xfId="0" applyNumberFormat="1" applyFont="1" applyBorder="1" applyAlignment="1">
      <alignment horizontal="center" vertical="center"/>
    </xf>
    <xf numFmtId="10" fontId="1" fillId="0" borderId="64" xfId="0" applyNumberFormat="1" applyFont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 wrapText="1"/>
    </xf>
    <xf numFmtId="169" fontId="1" fillId="10" borderId="19" xfId="0" applyNumberFormat="1" applyFont="1" applyFill="1" applyBorder="1" applyAlignment="1">
      <alignment horizontal="center" vertical="center"/>
    </xf>
    <xf numFmtId="0" fontId="1" fillId="3" borderId="67" xfId="0" applyFont="1" applyFill="1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/>
    </xf>
    <xf numFmtId="10" fontId="1" fillId="0" borderId="56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10" fontId="1" fillId="0" borderId="93" xfId="0" applyNumberFormat="1" applyFont="1" applyBorder="1" applyAlignment="1">
      <alignment horizontal="center" vertical="center"/>
    </xf>
    <xf numFmtId="0" fontId="1" fillId="10" borderId="79" xfId="0" applyFont="1" applyFill="1" applyBorder="1" applyAlignment="1">
      <alignment horizontal="center" vertical="center" wrapText="1"/>
    </xf>
    <xf numFmtId="0" fontId="1" fillId="10" borderId="19" xfId="0" applyFont="1" applyFill="1" applyBorder="1" applyAlignment="1">
      <alignment horizontal="center" vertical="top" wrapText="1"/>
    </xf>
    <xf numFmtId="0" fontId="36" fillId="10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9" fontId="1" fillId="0" borderId="60" xfId="0" applyNumberFormat="1" applyFont="1" applyBorder="1" applyAlignment="1">
      <alignment horizontal="center" vertical="center"/>
    </xf>
    <xf numFmtId="0" fontId="27" fillId="3" borderId="5" xfId="0" applyFont="1" applyFill="1" applyBorder="1" applyAlignment="1">
      <alignment horizontal="left" vertical="top" wrapText="1"/>
    </xf>
    <xf numFmtId="0" fontId="1" fillId="3" borderId="56" xfId="0" applyFont="1" applyFill="1" applyBorder="1" applyAlignment="1">
      <alignment horizontal="left" vertical="top" wrapText="1"/>
    </xf>
    <xf numFmtId="9" fontId="1" fillId="0" borderId="27" xfId="0" applyNumberFormat="1" applyFont="1" applyBorder="1" applyAlignment="1">
      <alignment horizontal="center" vertical="center"/>
    </xf>
    <xf numFmtId="2" fontId="1" fillId="0" borderId="96" xfId="0" applyNumberFormat="1" applyFont="1" applyBorder="1" applyAlignment="1">
      <alignment horizontal="center" vertical="center"/>
    </xf>
    <xf numFmtId="167" fontId="1" fillId="0" borderId="96" xfId="0" applyNumberFormat="1" applyFont="1" applyBorder="1" applyAlignment="1">
      <alignment horizontal="center" vertical="center"/>
    </xf>
    <xf numFmtId="10" fontId="1" fillId="0" borderId="97" xfId="0" applyNumberFormat="1" applyFont="1" applyBorder="1" applyAlignment="1">
      <alignment horizontal="center" vertical="center"/>
    </xf>
    <xf numFmtId="0" fontId="27" fillId="3" borderId="19" xfId="0" applyFont="1" applyFill="1" applyBorder="1" applyAlignment="1">
      <alignment horizontal="left" vertical="top" wrapText="1"/>
    </xf>
    <xf numFmtId="0" fontId="1" fillId="3" borderId="81" xfId="0" applyFont="1" applyFill="1" applyBorder="1" applyAlignment="1">
      <alignment horizontal="left" vertical="top" wrapText="1"/>
    </xf>
    <xf numFmtId="9" fontId="1" fillId="0" borderId="98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/>
    </xf>
    <xf numFmtId="167" fontId="1" fillId="0" borderId="40" xfId="0" applyNumberFormat="1" applyFont="1" applyBorder="1" applyAlignment="1">
      <alignment horizontal="center" vertical="center"/>
    </xf>
    <xf numFmtId="10" fontId="1" fillId="0" borderId="99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/>
    </xf>
    <xf numFmtId="2" fontId="1" fillId="0" borderId="91" xfId="0" applyNumberFormat="1" applyFont="1" applyBorder="1" applyAlignment="1">
      <alignment horizontal="center" vertical="center"/>
    </xf>
    <xf numFmtId="167" fontId="1" fillId="0" borderId="91" xfId="0" applyNumberFormat="1" applyFont="1" applyBorder="1" applyAlignment="1">
      <alignment horizontal="center" vertical="center"/>
    </xf>
    <xf numFmtId="10" fontId="1" fillId="0" borderId="100" xfId="0" applyNumberFormat="1" applyFont="1" applyBorder="1" applyAlignment="1">
      <alignment horizontal="center" vertical="center"/>
    </xf>
    <xf numFmtId="167" fontId="1" fillId="0" borderId="77" xfId="0" applyNumberFormat="1" applyFont="1" applyBorder="1" applyAlignment="1">
      <alignment vertical="center"/>
    </xf>
    <xf numFmtId="167" fontId="1" fillId="0" borderId="18" xfId="0" applyNumberFormat="1" applyFont="1" applyBorder="1" applyAlignment="1">
      <alignment vertical="center"/>
    </xf>
    <xf numFmtId="167" fontId="1" fillId="0" borderId="17" xfId="0" applyNumberFormat="1" applyFont="1" applyBorder="1" applyAlignment="1">
      <alignment vertical="center"/>
    </xf>
    <xf numFmtId="0" fontId="27" fillId="3" borderId="62" xfId="0" applyFont="1" applyFill="1" applyBorder="1" applyAlignment="1">
      <alignment horizontal="left" vertical="top" wrapText="1"/>
    </xf>
    <xf numFmtId="0" fontId="1" fillId="3" borderId="64" xfId="0" applyFont="1" applyFill="1" applyBorder="1" applyAlignment="1">
      <alignment horizontal="left" vertical="top" wrapText="1"/>
    </xf>
    <xf numFmtId="0" fontId="1" fillId="10" borderId="68" xfId="0" applyFont="1" applyFill="1" applyBorder="1" applyAlignment="1">
      <alignment horizontal="center" vertical="center" wrapText="1"/>
    </xf>
    <xf numFmtId="0" fontId="1" fillId="10" borderId="68" xfId="0" applyFont="1" applyFill="1" applyBorder="1" applyAlignment="1">
      <alignment horizontal="center" vertical="top" wrapText="1"/>
    </xf>
    <xf numFmtId="0" fontId="36" fillId="10" borderId="68" xfId="0" applyFont="1" applyFill="1" applyBorder="1" applyAlignment="1">
      <alignment horizontal="center" vertical="center" wrapText="1"/>
    </xf>
    <xf numFmtId="0" fontId="1" fillId="10" borderId="89" xfId="0" applyFont="1" applyFill="1" applyBorder="1" applyAlignment="1">
      <alignment horizontal="center" vertical="center" wrapText="1"/>
    </xf>
    <xf numFmtId="0" fontId="1" fillId="10" borderId="101" xfId="0" applyFont="1" applyFill="1" applyBorder="1" applyAlignment="1">
      <alignment horizontal="center" vertical="center" wrapText="1"/>
    </xf>
    <xf numFmtId="169" fontId="1" fillId="10" borderId="101" xfId="0" applyNumberFormat="1" applyFont="1" applyFill="1" applyBorder="1" applyAlignment="1">
      <alignment horizontal="center" vertical="center"/>
    </xf>
    <xf numFmtId="9" fontId="1" fillId="0" borderId="102" xfId="0" applyNumberFormat="1" applyFont="1" applyBorder="1" applyAlignment="1">
      <alignment horizontal="center" vertical="center"/>
    </xf>
    <xf numFmtId="9" fontId="1" fillId="0" borderId="103" xfId="0" applyNumberFormat="1" applyFont="1" applyBorder="1" applyAlignment="1">
      <alignment horizontal="center" vertical="center"/>
    </xf>
    <xf numFmtId="0" fontId="27" fillId="3" borderId="77" xfId="0" applyFont="1" applyFill="1" applyBorder="1" applyAlignment="1">
      <alignment horizontal="left" vertical="top" wrapText="1"/>
    </xf>
    <xf numFmtId="0" fontId="1" fillId="3" borderId="78" xfId="0" applyFont="1" applyFill="1" applyBorder="1" applyAlignment="1">
      <alignment horizontal="left" vertical="top" wrapText="1"/>
    </xf>
    <xf numFmtId="0" fontId="1" fillId="10" borderId="101" xfId="0" applyFont="1" applyFill="1" applyBorder="1" applyAlignment="1">
      <alignment horizontal="center" vertical="top" wrapText="1"/>
    </xf>
    <xf numFmtId="0" fontId="36" fillId="10" borderId="101" xfId="0" applyFont="1" applyFill="1" applyBorder="1" applyAlignment="1">
      <alignment horizontal="center" vertical="center" wrapText="1"/>
    </xf>
    <xf numFmtId="9" fontId="1" fillId="0" borderId="82" xfId="0" applyNumberFormat="1" applyFont="1" applyBorder="1" applyAlignment="1">
      <alignment horizontal="center" vertical="center"/>
    </xf>
    <xf numFmtId="9" fontId="1" fillId="0" borderId="104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9" fontId="1" fillId="0" borderId="105" xfId="0" applyNumberFormat="1" applyFont="1" applyBorder="1" applyAlignment="1">
      <alignment horizontal="center" vertical="center"/>
    </xf>
    <xf numFmtId="167" fontId="1" fillId="0" borderId="18" xfId="0" applyNumberFormat="1" applyFont="1" applyBorder="1" applyAlignment="1">
      <alignment horizontal="center" vertical="center"/>
    </xf>
    <xf numFmtId="10" fontId="1" fillId="0" borderId="106" xfId="0" applyNumberFormat="1" applyFont="1" applyBorder="1" applyAlignment="1">
      <alignment horizontal="center" vertical="center"/>
    </xf>
    <xf numFmtId="9" fontId="1" fillId="0" borderId="84" xfId="0" applyNumberFormat="1" applyFont="1" applyBorder="1" applyAlignment="1">
      <alignment horizontal="center" vertical="center"/>
    </xf>
    <xf numFmtId="9" fontId="1" fillId="0" borderId="107" xfId="0" applyNumberFormat="1" applyFont="1" applyBorder="1" applyAlignment="1">
      <alignment horizontal="center" vertical="center"/>
    </xf>
    <xf numFmtId="9" fontId="1" fillId="0" borderId="10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top" wrapText="1"/>
    </xf>
    <xf numFmtId="9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9" fontId="27" fillId="0" borderId="5" xfId="0" applyNumberFormat="1" applyFont="1" applyBorder="1" applyAlignment="1">
      <alignment horizontal="center" vertical="center"/>
    </xf>
    <xf numFmtId="0" fontId="38" fillId="0" borderId="20" xfId="0" applyFont="1" applyBorder="1" applyAlignment="1">
      <alignment horizontal="left" vertical="center"/>
    </xf>
    <xf numFmtId="0" fontId="38" fillId="0" borderId="10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9" fontId="1" fillId="0" borderId="5" xfId="0" applyNumberFormat="1" applyFont="1" applyBorder="1" applyAlignment="1">
      <alignment horizontal="center" vertical="center"/>
    </xf>
    <xf numFmtId="0" fontId="38" fillId="10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9" fillId="6" borderId="5" xfId="0" applyFont="1" applyFill="1" applyBorder="1" applyAlignment="1">
      <alignment horizontal="center" vertical="center" wrapText="1"/>
    </xf>
    <xf numFmtId="0" fontId="39" fillId="15" borderId="5" xfId="0" applyFont="1" applyFill="1" applyBorder="1" applyAlignment="1">
      <alignment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6" borderId="5" xfId="0" applyFont="1" applyFill="1" applyBorder="1" applyAlignment="1">
      <alignment horizontal="center" vertical="center" wrapText="1"/>
    </xf>
    <xf numFmtId="0" fontId="39" fillId="10" borderId="5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/>
    <xf numFmtId="0" fontId="4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0" fillId="0" borderId="0" xfId="0" applyFont="1" applyAlignment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0" xfId="0" applyFont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0" borderId="16" xfId="0" applyFont="1" applyBorder="1"/>
    <xf numFmtId="0" fontId="3" fillId="0" borderId="4" xfId="0" applyFont="1" applyBorder="1"/>
    <xf numFmtId="0" fontId="12" fillId="0" borderId="20" xfId="0" applyFont="1" applyBorder="1" applyAlignment="1">
      <alignment horizontal="center"/>
    </xf>
    <xf numFmtId="0" fontId="3" fillId="0" borderId="23" xfId="0" applyFont="1" applyBorder="1"/>
    <xf numFmtId="0" fontId="3" fillId="0" borderId="25" xfId="0" applyFont="1" applyBorder="1"/>
    <xf numFmtId="0" fontId="12" fillId="0" borderId="2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0" fontId="3" fillId="0" borderId="21" xfId="0" applyFont="1" applyBorder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20" xfId="0" applyFont="1" applyBorder="1" applyAlignment="1">
      <alignment horizontal="center" wrapText="1"/>
    </xf>
    <xf numFmtId="0" fontId="12" fillId="0" borderId="22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center" wrapText="1"/>
    </xf>
    <xf numFmtId="0" fontId="3" fillId="0" borderId="24" xfId="0" applyFont="1" applyBorder="1"/>
    <xf numFmtId="0" fontId="15" fillId="0" borderId="22" xfId="0" applyFont="1" applyBorder="1" applyAlignment="1">
      <alignment horizontal="center" vertical="top" wrapText="1"/>
    </xf>
    <xf numFmtId="0" fontId="3" fillId="0" borderId="27" xfId="0" applyFont="1" applyBorder="1"/>
    <xf numFmtId="0" fontId="12" fillId="4" borderId="28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3" fillId="0" borderId="30" xfId="0" applyFont="1" applyBorder="1"/>
    <xf numFmtId="0" fontId="11" fillId="0" borderId="26" xfId="0" applyFont="1" applyBorder="1" applyAlignment="1">
      <alignment horizontal="center"/>
    </xf>
    <xf numFmtId="0" fontId="3" fillId="0" borderId="26" xfId="0" applyFont="1" applyBorder="1"/>
    <xf numFmtId="0" fontId="12" fillId="0" borderId="26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2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7" fillId="3" borderId="72" xfId="0" applyFont="1" applyFill="1" applyBorder="1" applyAlignment="1">
      <alignment horizontal="left" vertical="top" wrapText="1"/>
    </xf>
    <xf numFmtId="0" fontId="3" fillId="0" borderId="83" xfId="0" applyFont="1" applyBorder="1"/>
    <xf numFmtId="0" fontId="27" fillId="3" borderId="52" xfId="0" applyFont="1" applyFill="1" applyBorder="1" applyAlignment="1">
      <alignment horizontal="left" vertical="top" wrapText="1"/>
    </xf>
    <xf numFmtId="0" fontId="3" fillId="0" borderId="90" xfId="0" applyFont="1" applyBorder="1"/>
    <xf numFmtId="0" fontId="27" fillId="3" borderId="92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center"/>
    </xf>
    <xf numFmtId="0" fontId="26" fillId="0" borderId="2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6" xfId="0" applyFont="1" applyBorder="1" applyAlignment="1">
      <alignment horizontal="right" vertical="center" wrapText="1"/>
    </xf>
    <xf numFmtId="0" fontId="3" fillId="0" borderId="47" xfId="0" applyFont="1" applyBorder="1"/>
    <xf numFmtId="0" fontId="3" fillId="0" borderId="48" xfId="0" applyFont="1" applyBorder="1"/>
    <xf numFmtId="10" fontId="26" fillId="10" borderId="46" xfId="0" applyNumberFormat="1" applyFont="1" applyFill="1" applyBorder="1" applyAlignment="1">
      <alignment horizontal="center" vertical="center"/>
    </xf>
    <xf numFmtId="0" fontId="27" fillId="8" borderId="52" xfId="0" applyFont="1" applyFill="1" applyBorder="1" applyAlignment="1">
      <alignment horizontal="center" vertical="center"/>
    </xf>
    <xf numFmtId="0" fontId="3" fillId="0" borderId="51" xfId="0" applyFont="1" applyBorder="1"/>
    <xf numFmtId="0" fontId="1" fillId="8" borderId="15" xfId="0" applyFont="1" applyFill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0" fontId="27" fillId="11" borderId="49" xfId="0" applyFont="1" applyFill="1" applyBorder="1" applyAlignment="1">
      <alignment horizontal="center" vertical="center"/>
    </xf>
    <xf numFmtId="0" fontId="3" fillId="0" borderId="50" xfId="0" applyFont="1" applyBorder="1"/>
    <xf numFmtId="0" fontId="26" fillId="11" borderId="5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11" borderId="54" xfId="0" applyFont="1" applyFill="1" applyBorder="1" applyAlignment="1">
      <alignment horizontal="center" vertical="center"/>
    </xf>
    <xf numFmtId="0" fontId="1" fillId="12" borderId="59" xfId="0" applyFont="1" applyFill="1" applyBorder="1" applyAlignment="1">
      <alignment horizontal="center" vertical="center"/>
    </xf>
    <xf numFmtId="0" fontId="3" fillId="0" borderId="58" xfId="0" applyFont="1" applyBorder="1"/>
    <xf numFmtId="0" fontId="3" fillId="0" borderId="60" xfId="0" applyFont="1" applyBorder="1"/>
    <xf numFmtId="0" fontId="30" fillId="13" borderId="69" xfId="0" applyFont="1" applyFill="1" applyBorder="1" applyAlignment="1">
      <alignment horizontal="center" vertical="center" wrapText="1"/>
    </xf>
    <xf numFmtId="0" fontId="3" fillId="0" borderId="70" xfId="0" applyFont="1" applyBorder="1"/>
    <xf numFmtId="0" fontId="3" fillId="0" borderId="71" xfId="0" applyFont="1" applyBorder="1"/>
    <xf numFmtId="0" fontId="30" fillId="13" borderId="72" xfId="0" applyFont="1" applyFill="1" applyBorder="1" applyAlignment="1">
      <alignment horizontal="center" vertical="center" wrapText="1"/>
    </xf>
    <xf numFmtId="0" fontId="3" fillId="0" borderId="73" xfId="0" applyFont="1" applyBorder="1"/>
    <xf numFmtId="0" fontId="3" fillId="0" borderId="74" xfId="0" applyFont="1" applyBorder="1"/>
    <xf numFmtId="0" fontId="31" fillId="14" borderId="76" xfId="0" applyFont="1" applyFill="1" applyBorder="1" applyAlignment="1">
      <alignment horizontal="center" vertical="center"/>
    </xf>
    <xf numFmtId="0" fontId="27" fillId="12" borderId="54" xfId="0" applyFont="1" applyFill="1" applyBorder="1" applyAlignment="1">
      <alignment horizontal="center" vertical="center"/>
    </xf>
    <xf numFmtId="0" fontId="26" fillId="12" borderId="15" xfId="0" applyFont="1" applyFill="1" applyBorder="1" applyAlignment="1">
      <alignment horizontal="center" vertical="center"/>
    </xf>
    <xf numFmtId="0" fontId="1" fillId="0" borderId="57" xfId="0" applyFont="1" applyBorder="1" applyAlignment="1">
      <alignment horizontal="left" vertical="center"/>
    </xf>
    <xf numFmtId="168" fontId="1" fillId="0" borderId="58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45" xfId="0" applyFont="1" applyBorder="1"/>
    <xf numFmtId="0" fontId="1" fillId="8" borderId="63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left" vertical="top" wrapText="1"/>
    </xf>
    <xf numFmtId="0" fontId="3" fillId="0" borderId="85" xfId="0" applyFont="1" applyBorder="1"/>
    <xf numFmtId="0" fontId="27" fillId="3" borderId="57" xfId="0" applyFont="1" applyFill="1" applyBorder="1" applyAlignment="1">
      <alignment horizontal="left" vertical="top" wrapText="1"/>
    </xf>
    <xf numFmtId="0" fontId="3" fillId="0" borderId="88" xfId="0" applyFont="1" applyBorder="1"/>
    <xf numFmtId="0" fontId="27" fillId="3" borderId="15" xfId="0" applyFont="1" applyFill="1" applyBorder="1" applyAlignment="1">
      <alignment horizontal="center" vertical="top" wrapText="1"/>
    </xf>
    <xf numFmtId="0" fontId="27" fillId="3" borderId="94" xfId="0" applyFont="1" applyFill="1" applyBorder="1" applyAlignment="1">
      <alignment horizontal="center" vertical="top" wrapText="1"/>
    </xf>
    <xf numFmtId="0" fontId="3" fillId="0" borderId="95" xfId="0" applyFont="1" applyBorder="1"/>
    <xf numFmtId="0" fontId="1" fillId="0" borderId="1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8" fillId="17" borderId="14" xfId="0" applyFont="1" applyFill="1" applyBorder="1" applyAlignment="1">
      <alignment horizontal="center" vertical="center" wrapText="1"/>
    </xf>
    <xf numFmtId="0" fontId="2" fillId="17" borderId="15" xfId="0" applyFont="1" applyFill="1" applyBorder="1" applyAlignment="1">
      <alignment horizontal="center" vertical="center"/>
    </xf>
    <xf numFmtId="0" fontId="3" fillId="17" borderId="16" xfId="0" applyFont="1" applyFill="1" applyBorder="1"/>
    <xf numFmtId="0" fontId="3" fillId="17" borderId="4" xfId="0" applyFont="1" applyFill="1" applyBorder="1"/>
    <xf numFmtId="0" fontId="2" fillId="17" borderId="15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3" fillId="17" borderId="2" xfId="0" applyFont="1" applyFill="1" applyBorder="1"/>
    <xf numFmtId="0" fontId="3" fillId="17" borderId="3" xfId="0" applyFont="1" applyFill="1" applyBorder="1"/>
    <xf numFmtId="0" fontId="3" fillId="17" borderId="17" xfId="0" applyFont="1" applyFill="1" applyBorder="1"/>
    <xf numFmtId="0" fontId="3" fillId="17" borderId="8" xfId="0" applyFont="1" applyFill="1" applyBorder="1"/>
    <xf numFmtId="0" fontId="3" fillId="17" borderId="9" xfId="0" applyFont="1" applyFill="1" applyBorder="1"/>
    <xf numFmtId="0" fontId="3" fillId="17" borderId="10" xfId="0" applyFont="1" applyFill="1" applyBorder="1"/>
    <xf numFmtId="0" fontId="8" fillId="18" borderId="15" xfId="0" applyFont="1" applyFill="1" applyBorder="1" applyAlignment="1">
      <alignment horizontal="center" vertical="center" wrapText="1"/>
    </xf>
    <xf numFmtId="0" fontId="8" fillId="18" borderId="14" xfId="0" applyFont="1" applyFill="1" applyBorder="1" applyAlignment="1">
      <alignment horizontal="center" vertical="center" wrapText="1"/>
    </xf>
    <xf numFmtId="0" fontId="3" fillId="17" borderId="18" xfId="0" applyFont="1" applyFill="1" applyBorder="1"/>
    <xf numFmtId="0" fontId="8" fillId="18" borderId="19" xfId="0" applyFont="1" applyFill="1" applyBorder="1" applyAlignment="1">
      <alignment horizontal="center" vertical="center" wrapText="1"/>
    </xf>
    <xf numFmtId="0" fontId="8" fillId="19" borderId="1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4" fillId="3" borderId="8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</cellXfs>
  <cellStyles count="1">
    <cellStyle name="Normal" xfId="0" builtinId="0"/>
  </cellStyles>
  <dxfs count="2801">
    <dxf>
      <fill>
        <patternFill patternType="solid">
          <fgColor rgb="FF7F7F7F"/>
          <bgColor rgb="FF7F7F7F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theme="1" tint="0.499984740745262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theme="1" tint="0.499984740745262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theme="1" tint="0.499984740745262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>
          <bgColor rgb="FFFF000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none"/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FFFFFF"/>
                </a:solidFill>
                <a:latin typeface="Calibri"/>
              </a:defRPr>
            </a:pPr>
            <a:r>
              <a:rPr sz="1800" b="1" i="0">
                <a:solidFill>
                  <a:srgbClr val="FFFFFF"/>
                </a:solidFill>
                <a:latin typeface="Calibri"/>
              </a:rPr>
              <a:t>ESTADO DE LAS ACCIONES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7.7097216100634927E-2"/>
          <c:y val="0.17631538724063617"/>
          <c:w val="0.8171290921574943"/>
          <c:h val="0.5452803295421405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80FE-4606-BD28-7C3F861B9727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80FE-4606-BD28-7C3F861B972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'1115-F02 Informe avance Plan m '!$G$105:$G$106</c:f>
              <c:strCache>
                <c:ptCount val="2"/>
                <c:pt idx="0">
                  <c:v>ACCIONES FINALIZADAS</c:v>
                </c:pt>
                <c:pt idx="1">
                  <c:v>ACCIONES  PENDIENTES</c:v>
                </c:pt>
              </c:strCache>
            </c:strRef>
          </c:cat>
          <c:val>
            <c:numRef>
              <c:f>'1115-F02 Informe avance Plan m '!$H$105:$H$106</c:f>
              <c:numCache>
                <c:formatCode>General</c:formatCode>
                <c:ptCount val="2"/>
                <c:pt idx="0">
                  <c:v>0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FE-4606-BD28-7C3F861B9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11627927323038108"/>
          <c:y val="0.71513446575854567"/>
        </c:manualLayout>
      </c:layout>
      <c:overlay val="0"/>
      <c:txPr>
        <a:bodyPr/>
        <a:lstStyle/>
        <a:p>
          <a:pPr lvl="0">
            <a:defRPr sz="700" b="1" i="0">
              <a:solidFill>
                <a:srgbClr val="333333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8446631091081189"/>
          <c:y val="0.25405438932431024"/>
          <c:w val="0.63268708391339867"/>
          <c:h val="0.4189194717581711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996633"/>
              </a:solidFill>
            </c:spPr>
            <c:extLst>
              <c:ext xmlns:c16="http://schemas.microsoft.com/office/drawing/2014/chart" uri="{C3380CC4-5D6E-409C-BE32-E72D297353CC}">
                <c16:uniqueId val="{00000001-2AEE-4E16-B6F7-2335B78986A0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2AEE-4E16-B6F7-2335B78986A0}"/>
              </c:ext>
            </c:extLst>
          </c:dPt>
          <c:dPt>
            <c:idx val="2"/>
            <c:bubble3D val="0"/>
            <c:spPr>
              <a:solidFill>
                <a:srgbClr val="339933"/>
              </a:solidFill>
            </c:spPr>
            <c:extLst>
              <c:ext xmlns:c16="http://schemas.microsoft.com/office/drawing/2014/chart" uri="{C3380CC4-5D6E-409C-BE32-E72D297353CC}">
                <c16:uniqueId val="{00000005-2AEE-4E16-B6F7-2335B78986A0}"/>
              </c:ext>
            </c:extLst>
          </c:dPt>
          <c:dPt>
            <c:idx val="3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7-2AEE-4E16-B6F7-2335B78986A0}"/>
              </c:ext>
            </c:extLst>
          </c:dPt>
          <c:cat>
            <c:strRef>
              <c:f>Hoja3!$A$1:$A$4</c:f>
              <c:strCache>
                <c:ptCount val="4"/>
                <c:pt idx="0">
                  <c:v>METAS FINALIZADAS</c:v>
                </c:pt>
                <c:pt idx="1">
                  <c:v>METAS VENCIDAS</c:v>
                </c:pt>
                <c:pt idx="2">
                  <c:v>METAS CON % AVANCE</c:v>
                </c:pt>
                <c:pt idx="3">
                  <c:v>METAS EN CERO</c:v>
                </c:pt>
              </c:strCache>
            </c:strRef>
          </c:cat>
          <c:val>
            <c:numRef>
              <c:f>Hoja3!$B$1:$B$4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EE-4E16-B6F7-2335B7898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3.6363636363636362E-2"/>
          <c:y val="0.91621735120947712"/>
        </c:manualLayout>
      </c:layout>
      <c:overlay val="0"/>
      <c:txPr>
        <a:bodyPr/>
        <a:lstStyle/>
        <a:p>
          <a:pPr lvl="0">
            <a:defRPr sz="400" b="0" i="0">
              <a:solidFill>
                <a:srgbClr val="000000"/>
              </a:solidFill>
              <a:latin typeface="Arial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85725</xdr:rowOff>
    </xdr:from>
    <xdr:ext cx="1133475" cy="6762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85725</xdr:rowOff>
    </xdr:from>
    <xdr:ext cx="1095375" cy="6762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190500</xdr:colOff>
      <xdr:row>102</xdr:row>
      <xdr:rowOff>76200</xdr:rowOff>
    </xdr:from>
    <xdr:ext cx="5629275" cy="3105150"/>
    <xdr:graphicFrame macro="">
      <xdr:nvGraphicFramePr>
        <xdr:cNvPr id="112672926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247650</xdr:colOff>
      <xdr:row>0</xdr:row>
      <xdr:rowOff>114300</xdr:rowOff>
    </xdr:from>
    <xdr:ext cx="1000125" cy="26670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523875</xdr:colOff>
      <xdr:row>10</xdr:row>
      <xdr:rowOff>142875</xdr:rowOff>
    </xdr:from>
    <xdr:ext cx="5400675" cy="3524250"/>
    <xdr:graphicFrame macro="">
      <xdr:nvGraphicFramePr>
        <xdr:cNvPr id="161083157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000"/>
  <sheetViews>
    <sheetView showGridLines="0" tabSelected="1" workbookViewId="0">
      <selection activeCell="C9" sqref="C9:C12"/>
    </sheetView>
  </sheetViews>
  <sheetFormatPr baseColWidth="10" defaultColWidth="12.5703125" defaultRowHeight="15" customHeight="1" x14ac:dyDescent="0.2"/>
  <cols>
    <col min="1" max="1" width="14.7109375" customWidth="1"/>
    <col min="2" max="2" width="23.42578125" customWidth="1"/>
    <col min="3" max="3" width="33.7109375" customWidth="1"/>
    <col min="4" max="4" width="15.42578125" customWidth="1"/>
    <col min="5" max="5" width="15.42578125" hidden="1" customWidth="1"/>
    <col min="6" max="6" width="15.42578125" customWidth="1"/>
    <col min="7" max="7" width="15.42578125" hidden="1" customWidth="1"/>
    <col min="8" max="8" width="19.85546875" hidden="1" customWidth="1"/>
    <col min="9" max="11" width="26.140625" customWidth="1"/>
    <col min="12" max="12" width="29" customWidth="1"/>
    <col min="13" max="13" width="21.85546875" customWidth="1"/>
    <col min="14" max="14" width="21.140625" customWidth="1"/>
    <col min="15" max="15" width="29" customWidth="1"/>
    <col min="16" max="16" width="26.140625" customWidth="1"/>
    <col min="17" max="17" width="24.42578125" customWidth="1"/>
    <col min="18" max="19" width="18.42578125" customWidth="1"/>
    <col min="20" max="20" width="10.85546875" customWidth="1"/>
    <col min="21" max="21" width="15.28515625" customWidth="1"/>
    <col min="22" max="22" width="18.140625" customWidth="1"/>
    <col min="23" max="23" width="12.140625" customWidth="1"/>
    <col min="24" max="24" width="16.140625" customWidth="1"/>
    <col min="25" max="25" width="27.7109375" customWidth="1"/>
    <col min="26" max="26" width="43.42578125" customWidth="1"/>
    <col min="27" max="27" width="23.7109375" customWidth="1"/>
    <col min="28" max="46" width="9" customWidth="1"/>
    <col min="47" max="47" width="24" customWidth="1"/>
    <col min="48" max="49" width="9" customWidth="1"/>
    <col min="50" max="50" width="30.42578125" hidden="1" customWidth="1"/>
    <col min="51" max="60" width="9" customWidth="1"/>
  </cols>
  <sheetData>
    <row r="1" spans="1:60" ht="18" customHeight="1" x14ac:dyDescent="0.2">
      <c r="A1" s="1"/>
      <c r="B1" s="2"/>
      <c r="C1" s="261" t="s">
        <v>0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3"/>
      <c r="Y1" s="3" t="s">
        <v>1</v>
      </c>
      <c r="Z1" s="4" t="s">
        <v>2</v>
      </c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6" t="s">
        <v>3</v>
      </c>
      <c r="AV1" s="6"/>
      <c r="AW1" s="6"/>
      <c r="AX1" s="7" t="s">
        <v>4</v>
      </c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ht="18" customHeight="1" x14ac:dyDescent="0.2">
      <c r="A2" s="8"/>
      <c r="B2" s="5"/>
      <c r="C2" s="264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6"/>
      <c r="Y2" s="3" t="s">
        <v>5</v>
      </c>
      <c r="Z2" s="4">
        <v>8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6" t="s">
        <v>6</v>
      </c>
      <c r="AV2" s="6"/>
      <c r="AW2" s="6"/>
      <c r="AX2" s="7" t="s">
        <v>7</v>
      </c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ht="18" customHeight="1" x14ac:dyDescent="0.2">
      <c r="A3" s="8"/>
      <c r="B3" s="5"/>
      <c r="C3" s="264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6"/>
      <c r="Y3" s="3" t="s">
        <v>8</v>
      </c>
      <c r="Z3" s="9" t="s">
        <v>9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6"/>
      <c r="AV3" s="6"/>
      <c r="AW3" s="6"/>
      <c r="AX3" s="7" t="s">
        <v>10</v>
      </c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ht="18" customHeight="1" x14ac:dyDescent="0.2">
      <c r="A4" s="10"/>
      <c r="B4" s="11"/>
      <c r="C4" s="267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9"/>
      <c r="Y4" s="3" t="s">
        <v>11</v>
      </c>
      <c r="Z4" s="12" t="s">
        <v>12</v>
      </c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6"/>
      <c r="AV4" s="6"/>
      <c r="AW4" s="6"/>
      <c r="AX4" s="7" t="s">
        <v>13</v>
      </c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ht="18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5"/>
      <c r="AV5" s="15"/>
      <c r="AW5" s="15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</row>
    <row r="6" spans="1:60" ht="76.5" customHeight="1" x14ac:dyDescent="0.2">
      <c r="A6" s="270" t="s">
        <v>14</v>
      </c>
      <c r="B6" s="265"/>
      <c r="C6" s="271"/>
      <c r="D6" s="272"/>
      <c r="E6" s="17"/>
      <c r="F6" s="17"/>
      <c r="G6" s="17"/>
      <c r="H6" s="17"/>
      <c r="I6" s="16" t="s">
        <v>15</v>
      </c>
      <c r="J6" s="16"/>
      <c r="K6" s="271" t="e">
        <f>VLOOKUP(C6,DEPENDENCIAS,2,FALSE)</f>
        <v>#N/A</v>
      </c>
      <c r="L6" s="272"/>
      <c r="M6" s="367"/>
      <c r="N6" s="367"/>
      <c r="O6" s="18"/>
      <c r="P6" s="18"/>
      <c r="Q6" s="16"/>
      <c r="R6" s="18"/>
      <c r="S6" s="19"/>
      <c r="T6" s="19"/>
      <c r="U6" s="19"/>
      <c r="V6" s="19"/>
      <c r="W6" s="19"/>
      <c r="X6" s="19"/>
      <c r="Y6" s="19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5" t="s">
        <v>16</v>
      </c>
      <c r="AV6" s="15"/>
      <c r="AW6" s="15"/>
      <c r="AX6" s="15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22.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  <c r="Q7" s="16"/>
      <c r="R7" s="18"/>
      <c r="S7" s="16"/>
      <c r="T7" s="16"/>
      <c r="U7" s="16"/>
      <c r="V7" s="16"/>
      <c r="W7" s="16"/>
      <c r="X7" s="16"/>
      <c r="Y7" s="16"/>
      <c r="Z7" s="16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5" t="s">
        <v>17</v>
      </c>
      <c r="AV7" s="15"/>
      <c r="AW7" s="15"/>
      <c r="AX7" s="15"/>
      <c r="AY7" s="13"/>
      <c r="AZ7" s="13"/>
      <c r="BA7" s="13"/>
      <c r="BB7" s="13"/>
      <c r="BC7" s="13"/>
      <c r="BD7" s="13"/>
      <c r="BE7" s="13"/>
      <c r="BF7" s="13"/>
      <c r="BG7" s="13"/>
      <c r="BH7" s="13"/>
    </row>
    <row r="8" spans="1:60" ht="22.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8"/>
      <c r="Q8" s="16"/>
      <c r="R8" s="18"/>
      <c r="S8" s="16"/>
      <c r="T8" s="16"/>
      <c r="U8" s="16"/>
      <c r="V8" s="16"/>
      <c r="W8" s="16"/>
      <c r="X8" s="16"/>
      <c r="Y8" s="16"/>
      <c r="Z8" s="16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5" t="s">
        <v>18</v>
      </c>
      <c r="AV8" s="15"/>
      <c r="AW8" s="15"/>
      <c r="AX8" s="15"/>
      <c r="AY8" s="13"/>
      <c r="AZ8" s="13"/>
      <c r="BA8" s="13"/>
      <c r="BB8" s="13"/>
      <c r="BC8" s="13"/>
      <c r="BD8" s="13"/>
      <c r="BE8" s="13"/>
      <c r="BF8" s="13"/>
      <c r="BG8" s="13"/>
      <c r="BH8" s="13"/>
    </row>
    <row r="9" spans="1:60" ht="24.75" customHeight="1" x14ac:dyDescent="0.2">
      <c r="A9" s="351" t="s">
        <v>19</v>
      </c>
      <c r="B9" s="351" t="s">
        <v>20</v>
      </c>
      <c r="C9" s="351" t="s">
        <v>21</v>
      </c>
      <c r="D9" s="352" t="s">
        <v>22</v>
      </c>
      <c r="E9" s="353"/>
      <c r="F9" s="353"/>
      <c r="G9" s="353"/>
      <c r="H9" s="354"/>
      <c r="I9" s="351" t="s">
        <v>23</v>
      </c>
      <c r="J9" s="351" t="s">
        <v>24</v>
      </c>
      <c r="K9" s="355" t="s">
        <v>25</v>
      </c>
      <c r="L9" s="354"/>
      <c r="M9" s="355" t="s">
        <v>26</v>
      </c>
      <c r="N9" s="354"/>
      <c r="O9" s="351" t="s">
        <v>27</v>
      </c>
      <c r="P9" s="351" t="s">
        <v>28</v>
      </c>
      <c r="Q9" s="351" t="s">
        <v>29</v>
      </c>
      <c r="R9" s="351" t="s">
        <v>30</v>
      </c>
      <c r="S9" s="351" t="s">
        <v>31</v>
      </c>
      <c r="T9" s="356" t="s">
        <v>32</v>
      </c>
      <c r="U9" s="357"/>
      <c r="V9" s="357"/>
      <c r="W9" s="357"/>
      <c r="X9" s="357"/>
      <c r="Y9" s="357"/>
      <c r="Z9" s="358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5" t="s">
        <v>33</v>
      </c>
      <c r="AV9" s="15"/>
      <c r="AW9" s="15"/>
      <c r="AX9" s="15"/>
      <c r="AY9" s="13"/>
      <c r="AZ9" s="13"/>
      <c r="BA9" s="13"/>
      <c r="BB9" s="13"/>
      <c r="BC9" s="13"/>
      <c r="BD9" s="13"/>
      <c r="BE9" s="13"/>
      <c r="BF9" s="13"/>
      <c r="BG9" s="13"/>
      <c r="BH9" s="13"/>
    </row>
    <row r="10" spans="1:60" ht="15" customHeight="1" x14ac:dyDescent="0.2">
      <c r="A10" s="359"/>
      <c r="B10" s="359"/>
      <c r="C10" s="359"/>
      <c r="D10" s="351" t="s">
        <v>34</v>
      </c>
      <c r="E10" s="351" t="s">
        <v>35</v>
      </c>
      <c r="F10" s="351" t="s">
        <v>36</v>
      </c>
      <c r="G10" s="351" t="s">
        <v>37</v>
      </c>
      <c r="H10" s="351" t="s">
        <v>38</v>
      </c>
      <c r="I10" s="359"/>
      <c r="J10" s="359"/>
      <c r="K10" s="351" t="s">
        <v>39</v>
      </c>
      <c r="L10" s="351" t="s">
        <v>40</v>
      </c>
      <c r="M10" s="351" t="s">
        <v>41</v>
      </c>
      <c r="N10" s="351" t="s">
        <v>42</v>
      </c>
      <c r="O10" s="359"/>
      <c r="P10" s="359"/>
      <c r="Q10" s="359"/>
      <c r="R10" s="359"/>
      <c r="S10" s="359"/>
      <c r="T10" s="360"/>
      <c r="U10" s="361"/>
      <c r="V10" s="361"/>
      <c r="W10" s="361"/>
      <c r="X10" s="361"/>
      <c r="Y10" s="361"/>
      <c r="Z10" s="362"/>
      <c r="AA10" s="20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5" t="s">
        <v>43</v>
      </c>
      <c r="AV10" s="15"/>
      <c r="AW10" s="15"/>
      <c r="AX10" s="15"/>
      <c r="AY10" s="13"/>
      <c r="AZ10" s="13"/>
      <c r="BA10" s="13"/>
      <c r="BB10" s="13"/>
      <c r="BC10" s="13"/>
      <c r="BD10" s="13"/>
      <c r="BE10" s="13"/>
      <c r="BF10" s="13"/>
      <c r="BG10" s="13"/>
      <c r="BH10" s="13"/>
    </row>
    <row r="11" spans="1:60" ht="125.25" customHeight="1" x14ac:dyDescent="0.2">
      <c r="A11" s="359"/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63" t="s">
        <v>44</v>
      </c>
      <c r="U11" s="354"/>
      <c r="V11" s="364" t="s">
        <v>45</v>
      </c>
      <c r="W11" s="363" t="s">
        <v>46</v>
      </c>
      <c r="X11" s="354"/>
      <c r="Y11" s="364" t="s">
        <v>47</v>
      </c>
      <c r="Z11" s="364" t="s">
        <v>48</v>
      </c>
      <c r="AA11" s="21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 t="s">
        <v>49</v>
      </c>
      <c r="AV11" s="24"/>
      <c r="AW11" s="15"/>
      <c r="AX11" s="24"/>
      <c r="AY11" s="22"/>
      <c r="AZ11" s="22"/>
      <c r="BA11" s="22"/>
      <c r="BB11" s="22"/>
      <c r="BC11" s="22"/>
      <c r="BD11" s="22"/>
      <c r="BE11" s="22"/>
      <c r="BF11" s="22"/>
      <c r="BG11" s="22"/>
      <c r="BH11" s="22"/>
    </row>
    <row r="12" spans="1:60" ht="12" customHeight="1" x14ac:dyDescent="0.2">
      <c r="A12" s="365"/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6" t="s">
        <v>50</v>
      </c>
      <c r="U12" s="366" t="s">
        <v>51</v>
      </c>
      <c r="V12" s="365"/>
      <c r="W12" s="366" t="s">
        <v>50</v>
      </c>
      <c r="X12" s="366" t="s">
        <v>51</v>
      </c>
      <c r="Y12" s="365"/>
      <c r="Z12" s="365"/>
      <c r="AA12" s="21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15" t="s">
        <v>52</v>
      </c>
      <c r="AV12" s="24"/>
      <c r="AW12" s="24"/>
      <c r="AX12" s="24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pans="1:60" ht="18.75" customHeight="1" x14ac:dyDescent="0.2">
      <c r="A13" s="257"/>
      <c r="B13" s="257"/>
      <c r="C13" s="257"/>
      <c r="D13" s="257"/>
      <c r="E13" s="371"/>
      <c r="F13" s="368"/>
      <c r="G13" s="254" t="e">
        <f>VLOOKUP(F13,Hoja2!C1:D6,2,FALSE)</f>
        <v>#N/A</v>
      </c>
      <c r="H13" s="254" t="e">
        <f>E13*G13</f>
        <v>#N/A</v>
      </c>
      <c r="I13" s="257"/>
      <c r="J13" s="257"/>
      <c r="K13" s="258"/>
      <c r="L13" s="374"/>
      <c r="M13" s="258"/>
      <c r="N13" s="258"/>
      <c r="O13" s="258"/>
      <c r="P13" s="25"/>
      <c r="Q13" s="25"/>
      <c r="R13" s="26"/>
      <c r="S13" s="26"/>
      <c r="T13" s="259"/>
      <c r="U13" s="259"/>
      <c r="V13" s="259"/>
      <c r="W13" s="259"/>
      <c r="X13" s="259"/>
      <c r="Y13" s="259"/>
      <c r="Z13" s="260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5" t="s">
        <v>53</v>
      </c>
      <c r="AV13" s="15"/>
      <c r="AW13" s="15"/>
      <c r="AX13" s="15"/>
      <c r="AY13" s="13"/>
      <c r="AZ13" s="13"/>
      <c r="BA13" s="13"/>
      <c r="BB13" s="13"/>
      <c r="BC13" s="13"/>
      <c r="BD13" s="13"/>
      <c r="BE13" s="13"/>
      <c r="BF13" s="13"/>
      <c r="BG13" s="13"/>
      <c r="BH13" s="13"/>
    </row>
    <row r="14" spans="1:60" ht="18.75" customHeight="1" x14ac:dyDescent="0.2">
      <c r="A14" s="255"/>
      <c r="B14" s="255"/>
      <c r="C14" s="255"/>
      <c r="D14" s="255"/>
      <c r="E14" s="372"/>
      <c r="F14" s="369"/>
      <c r="G14" s="255"/>
      <c r="H14" s="255"/>
      <c r="I14" s="255"/>
      <c r="J14" s="255"/>
      <c r="K14" s="255"/>
      <c r="L14" s="375"/>
      <c r="M14" s="255"/>
      <c r="N14" s="255"/>
      <c r="O14" s="255"/>
      <c r="P14" s="25"/>
      <c r="Q14" s="25"/>
      <c r="R14" s="26"/>
      <c r="S14" s="26"/>
      <c r="T14" s="255"/>
      <c r="U14" s="255"/>
      <c r="V14" s="255"/>
      <c r="W14" s="255"/>
      <c r="X14" s="255"/>
      <c r="Y14" s="255"/>
      <c r="Z14" s="255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5" t="s">
        <v>54</v>
      </c>
      <c r="AV14" s="15"/>
      <c r="AW14" s="15"/>
      <c r="AX14" s="15"/>
      <c r="AY14" s="13"/>
      <c r="AZ14" s="13"/>
      <c r="BA14" s="13"/>
      <c r="BB14" s="13"/>
      <c r="BC14" s="13"/>
      <c r="BD14" s="13"/>
      <c r="BE14" s="13"/>
      <c r="BF14" s="13"/>
      <c r="BG14" s="13"/>
      <c r="BH14" s="13"/>
    </row>
    <row r="15" spans="1:60" ht="18.75" customHeight="1" x14ac:dyDescent="0.2">
      <c r="A15" s="255"/>
      <c r="B15" s="255"/>
      <c r="C15" s="255"/>
      <c r="D15" s="255"/>
      <c r="E15" s="372"/>
      <c r="F15" s="369"/>
      <c r="G15" s="255"/>
      <c r="H15" s="255"/>
      <c r="I15" s="255"/>
      <c r="J15" s="255"/>
      <c r="K15" s="255"/>
      <c r="L15" s="375"/>
      <c r="M15" s="255"/>
      <c r="N15" s="255"/>
      <c r="O15" s="255"/>
      <c r="P15" s="25"/>
      <c r="Q15" s="25"/>
      <c r="R15" s="26"/>
      <c r="S15" s="26"/>
      <c r="T15" s="255"/>
      <c r="U15" s="255"/>
      <c r="V15" s="255"/>
      <c r="W15" s="255"/>
      <c r="X15" s="255"/>
      <c r="Y15" s="255"/>
      <c r="Z15" s="255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5" t="s">
        <v>55</v>
      </c>
      <c r="AV15" s="15"/>
      <c r="AW15" s="15"/>
      <c r="AX15" s="15"/>
      <c r="AY15" s="13"/>
      <c r="AZ15" s="13"/>
      <c r="BA15" s="13"/>
      <c r="BB15" s="13"/>
      <c r="BC15" s="13"/>
      <c r="BD15" s="13"/>
      <c r="BE15" s="13"/>
      <c r="BF15" s="13"/>
      <c r="BG15" s="13"/>
      <c r="BH15" s="13"/>
    </row>
    <row r="16" spans="1:60" ht="18.75" customHeight="1" x14ac:dyDescent="0.2">
      <c r="A16" s="256"/>
      <c r="B16" s="256"/>
      <c r="C16" s="256"/>
      <c r="D16" s="256"/>
      <c r="E16" s="373"/>
      <c r="F16" s="370"/>
      <c r="G16" s="256"/>
      <c r="H16" s="256"/>
      <c r="I16" s="256"/>
      <c r="J16" s="256"/>
      <c r="K16" s="256"/>
      <c r="L16" s="376"/>
      <c r="M16" s="256"/>
      <c r="N16" s="256"/>
      <c r="O16" s="256"/>
      <c r="P16" s="25"/>
      <c r="Q16" s="25"/>
      <c r="R16" s="26"/>
      <c r="S16" s="26"/>
      <c r="T16" s="256"/>
      <c r="U16" s="256"/>
      <c r="V16" s="256"/>
      <c r="W16" s="256"/>
      <c r="X16" s="256"/>
      <c r="Y16" s="256"/>
      <c r="Z16" s="256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5" t="s">
        <v>56</v>
      </c>
      <c r="AV16" s="15"/>
      <c r="AW16" s="15"/>
      <c r="AX16" s="15"/>
      <c r="AY16" s="13"/>
      <c r="AZ16" s="13"/>
      <c r="BA16" s="13"/>
      <c r="BB16" s="13"/>
      <c r="BC16" s="13"/>
      <c r="BD16" s="13"/>
      <c r="BE16" s="13"/>
      <c r="BF16" s="13"/>
      <c r="BG16" s="13"/>
      <c r="BH16" s="13"/>
    </row>
    <row r="17" spans="1:60" ht="18.75" customHeight="1" x14ac:dyDescent="0.2">
      <c r="A17" s="257"/>
      <c r="B17" s="257"/>
      <c r="C17" s="257"/>
      <c r="D17" s="257"/>
      <c r="E17" s="371"/>
      <c r="F17" s="368"/>
      <c r="G17" s="254" t="e">
        <f>VLOOKUP(F17,Hoja2!C1:D6,2,FALSE)</f>
        <v>#N/A</v>
      </c>
      <c r="H17" s="254" t="e">
        <f>E17*G17</f>
        <v>#N/A</v>
      </c>
      <c r="I17" s="257"/>
      <c r="J17" s="257"/>
      <c r="K17" s="258"/>
      <c r="L17" s="374"/>
      <c r="M17" s="258"/>
      <c r="N17" s="258"/>
      <c r="O17" s="258"/>
      <c r="P17" s="25"/>
      <c r="Q17" s="25"/>
      <c r="R17" s="25"/>
      <c r="S17" s="25"/>
      <c r="T17" s="259"/>
      <c r="U17" s="259"/>
      <c r="V17" s="259"/>
      <c r="W17" s="259"/>
      <c r="X17" s="259"/>
      <c r="Y17" s="259"/>
      <c r="Z17" s="260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5"/>
      <c r="AV17" s="15"/>
      <c r="AW17" s="15"/>
      <c r="AX17" s="15"/>
      <c r="AY17" s="13"/>
      <c r="AZ17" s="13"/>
      <c r="BA17" s="13"/>
      <c r="BB17" s="13"/>
      <c r="BC17" s="13"/>
      <c r="BD17" s="13"/>
      <c r="BE17" s="13"/>
      <c r="BF17" s="13"/>
      <c r="BG17" s="13"/>
      <c r="BH17" s="13"/>
    </row>
    <row r="18" spans="1:60" ht="18.75" customHeight="1" x14ac:dyDescent="0.2">
      <c r="A18" s="255"/>
      <c r="B18" s="255"/>
      <c r="C18" s="255"/>
      <c r="D18" s="255"/>
      <c r="E18" s="372"/>
      <c r="F18" s="369"/>
      <c r="G18" s="255"/>
      <c r="H18" s="255"/>
      <c r="I18" s="255"/>
      <c r="J18" s="255"/>
      <c r="K18" s="255"/>
      <c r="L18" s="375"/>
      <c r="M18" s="255"/>
      <c r="N18" s="255"/>
      <c r="O18" s="255"/>
      <c r="P18" s="25"/>
      <c r="Q18" s="25"/>
      <c r="R18" s="25"/>
      <c r="S18" s="25"/>
      <c r="T18" s="255"/>
      <c r="U18" s="255"/>
      <c r="V18" s="255"/>
      <c r="W18" s="255"/>
      <c r="X18" s="255"/>
      <c r="Y18" s="255"/>
      <c r="Z18" s="255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</row>
    <row r="19" spans="1:60" ht="18.75" customHeight="1" x14ac:dyDescent="0.2">
      <c r="A19" s="255"/>
      <c r="B19" s="255"/>
      <c r="C19" s="255"/>
      <c r="D19" s="255"/>
      <c r="E19" s="372"/>
      <c r="F19" s="369"/>
      <c r="G19" s="255"/>
      <c r="H19" s="255"/>
      <c r="I19" s="255"/>
      <c r="J19" s="255"/>
      <c r="K19" s="255"/>
      <c r="L19" s="375"/>
      <c r="M19" s="255"/>
      <c r="N19" s="255"/>
      <c r="O19" s="255"/>
      <c r="P19" s="27"/>
      <c r="Q19" s="27"/>
      <c r="R19" s="27"/>
      <c r="S19" s="27"/>
      <c r="T19" s="255"/>
      <c r="U19" s="255"/>
      <c r="V19" s="255"/>
      <c r="W19" s="255"/>
      <c r="X19" s="255"/>
      <c r="Y19" s="255"/>
      <c r="Z19" s="255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</row>
    <row r="20" spans="1:60" ht="18.75" customHeight="1" x14ac:dyDescent="0.2">
      <c r="A20" s="256"/>
      <c r="B20" s="256"/>
      <c r="C20" s="256"/>
      <c r="D20" s="256"/>
      <c r="E20" s="373"/>
      <c r="F20" s="370"/>
      <c r="G20" s="256"/>
      <c r="H20" s="256"/>
      <c r="I20" s="256"/>
      <c r="J20" s="256"/>
      <c r="K20" s="256"/>
      <c r="L20" s="376"/>
      <c r="M20" s="256"/>
      <c r="N20" s="256"/>
      <c r="O20" s="256"/>
      <c r="P20" s="27"/>
      <c r="Q20" s="27"/>
      <c r="R20" s="27"/>
      <c r="S20" s="27"/>
      <c r="T20" s="256"/>
      <c r="U20" s="256"/>
      <c r="V20" s="256"/>
      <c r="W20" s="256"/>
      <c r="X20" s="256"/>
      <c r="Y20" s="256"/>
      <c r="Z20" s="256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</row>
    <row r="21" spans="1:60" ht="18.75" customHeight="1" x14ac:dyDescent="0.2">
      <c r="A21" s="257"/>
      <c r="B21" s="257"/>
      <c r="C21" s="257"/>
      <c r="D21" s="257"/>
      <c r="E21" s="371"/>
      <c r="F21" s="368"/>
      <c r="G21" s="254" t="e">
        <f>VLOOKUP(F21,Hoja2!C1:D6,2,FALSE)</f>
        <v>#N/A</v>
      </c>
      <c r="H21" s="254" t="e">
        <f>E21*G21</f>
        <v>#N/A</v>
      </c>
      <c r="I21" s="257"/>
      <c r="J21" s="257"/>
      <c r="K21" s="258"/>
      <c r="L21" s="374"/>
      <c r="M21" s="258"/>
      <c r="N21" s="258"/>
      <c r="O21" s="258"/>
      <c r="P21" s="25"/>
      <c r="Q21" s="25"/>
      <c r="R21" s="25"/>
      <c r="S21" s="25"/>
      <c r="T21" s="259"/>
      <c r="U21" s="259"/>
      <c r="V21" s="259"/>
      <c r="W21" s="259"/>
      <c r="X21" s="259"/>
      <c r="Y21" s="259"/>
      <c r="Z21" s="260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</row>
    <row r="22" spans="1:60" ht="18.75" customHeight="1" x14ac:dyDescent="0.2">
      <c r="A22" s="255"/>
      <c r="B22" s="255"/>
      <c r="C22" s="255"/>
      <c r="D22" s="255"/>
      <c r="E22" s="372"/>
      <c r="F22" s="369"/>
      <c r="G22" s="255"/>
      <c r="H22" s="255"/>
      <c r="I22" s="255"/>
      <c r="J22" s="255"/>
      <c r="K22" s="255"/>
      <c r="L22" s="375"/>
      <c r="M22" s="255"/>
      <c r="N22" s="255"/>
      <c r="O22" s="255"/>
      <c r="P22" s="25"/>
      <c r="Q22" s="25"/>
      <c r="R22" s="25"/>
      <c r="S22" s="25"/>
      <c r="T22" s="255"/>
      <c r="U22" s="255"/>
      <c r="V22" s="255"/>
      <c r="W22" s="255"/>
      <c r="X22" s="255"/>
      <c r="Y22" s="255"/>
      <c r="Z22" s="255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</row>
    <row r="23" spans="1:60" ht="18.75" customHeight="1" x14ac:dyDescent="0.2">
      <c r="A23" s="255"/>
      <c r="B23" s="255"/>
      <c r="C23" s="255"/>
      <c r="D23" s="255"/>
      <c r="E23" s="372"/>
      <c r="F23" s="369"/>
      <c r="G23" s="255"/>
      <c r="H23" s="255"/>
      <c r="I23" s="255"/>
      <c r="J23" s="255"/>
      <c r="K23" s="255"/>
      <c r="L23" s="375"/>
      <c r="M23" s="255"/>
      <c r="N23" s="255"/>
      <c r="O23" s="255"/>
      <c r="P23" s="27"/>
      <c r="Q23" s="27"/>
      <c r="R23" s="27"/>
      <c r="S23" s="27"/>
      <c r="T23" s="255"/>
      <c r="U23" s="255"/>
      <c r="V23" s="255"/>
      <c r="W23" s="255"/>
      <c r="X23" s="255"/>
      <c r="Y23" s="255"/>
      <c r="Z23" s="255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</row>
    <row r="24" spans="1:60" ht="18.75" customHeight="1" x14ac:dyDescent="0.2">
      <c r="A24" s="256"/>
      <c r="B24" s="256"/>
      <c r="C24" s="256"/>
      <c r="D24" s="256"/>
      <c r="E24" s="373"/>
      <c r="F24" s="370"/>
      <c r="G24" s="256"/>
      <c r="H24" s="256"/>
      <c r="I24" s="256"/>
      <c r="J24" s="256"/>
      <c r="K24" s="256"/>
      <c r="L24" s="376"/>
      <c r="M24" s="256"/>
      <c r="N24" s="256"/>
      <c r="O24" s="256"/>
      <c r="P24" s="27"/>
      <c r="Q24" s="27"/>
      <c r="R24" s="27"/>
      <c r="S24" s="27"/>
      <c r="T24" s="256"/>
      <c r="U24" s="256"/>
      <c r="V24" s="256"/>
      <c r="W24" s="256"/>
      <c r="X24" s="256"/>
      <c r="Y24" s="256"/>
      <c r="Z24" s="256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</row>
    <row r="25" spans="1:60" ht="18.75" customHeight="1" x14ac:dyDescent="0.2">
      <c r="A25" s="257"/>
      <c r="B25" s="257"/>
      <c r="C25" s="257"/>
      <c r="D25" s="257"/>
      <c r="E25" s="371"/>
      <c r="F25" s="368"/>
      <c r="G25" s="254" t="e">
        <f>VLOOKUP(F25,Hoja2!C1:D6,2,FALSE)</f>
        <v>#N/A</v>
      </c>
      <c r="H25" s="254" t="e">
        <f>E25*G25</f>
        <v>#N/A</v>
      </c>
      <c r="I25" s="257"/>
      <c r="J25" s="257"/>
      <c r="K25" s="258"/>
      <c r="L25" s="374"/>
      <c r="M25" s="258"/>
      <c r="N25" s="258"/>
      <c r="O25" s="258"/>
      <c r="P25" s="25"/>
      <c r="Q25" s="25"/>
      <c r="R25" s="25"/>
      <c r="S25" s="25"/>
      <c r="T25" s="259"/>
      <c r="U25" s="259"/>
      <c r="V25" s="259"/>
      <c r="W25" s="259"/>
      <c r="X25" s="259"/>
      <c r="Y25" s="259"/>
      <c r="Z25" s="260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</row>
    <row r="26" spans="1:60" ht="18.75" customHeight="1" x14ac:dyDescent="0.2">
      <c r="A26" s="255"/>
      <c r="B26" s="255"/>
      <c r="C26" s="255"/>
      <c r="D26" s="255"/>
      <c r="E26" s="372"/>
      <c r="F26" s="369"/>
      <c r="G26" s="255"/>
      <c r="H26" s="255"/>
      <c r="I26" s="255"/>
      <c r="J26" s="255"/>
      <c r="K26" s="255"/>
      <c r="L26" s="375"/>
      <c r="M26" s="255"/>
      <c r="N26" s="255"/>
      <c r="O26" s="255"/>
      <c r="P26" s="25"/>
      <c r="Q26" s="25"/>
      <c r="R26" s="25"/>
      <c r="S26" s="25"/>
      <c r="T26" s="255"/>
      <c r="U26" s="255"/>
      <c r="V26" s="255"/>
      <c r="W26" s="255"/>
      <c r="X26" s="255"/>
      <c r="Y26" s="255"/>
      <c r="Z26" s="255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</row>
    <row r="27" spans="1:60" ht="18.75" customHeight="1" x14ac:dyDescent="0.2">
      <c r="A27" s="255"/>
      <c r="B27" s="255"/>
      <c r="C27" s="255"/>
      <c r="D27" s="255"/>
      <c r="E27" s="372"/>
      <c r="F27" s="369"/>
      <c r="G27" s="255"/>
      <c r="H27" s="255"/>
      <c r="I27" s="255"/>
      <c r="J27" s="255"/>
      <c r="K27" s="255"/>
      <c r="L27" s="375"/>
      <c r="M27" s="255"/>
      <c r="N27" s="255"/>
      <c r="O27" s="255"/>
      <c r="P27" s="27"/>
      <c r="Q27" s="27"/>
      <c r="R27" s="27"/>
      <c r="S27" s="27"/>
      <c r="T27" s="255"/>
      <c r="U27" s="255"/>
      <c r="V27" s="255"/>
      <c r="W27" s="255"/>
      <c r="X27" s="255"/>
      <c r="Y27" s="255"/>
      <c r="Z27" s="255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</row>
    <row r="28" spans="1:60" ht="18.75" customHeight="1" x14ac:dyDescent="0.2">
      <c r="A28" s="256"/>
      <c r="B28" s="256"/>
      <c r="C28" s="256"/>
      <c r="D28" s="256"/>
      <c r="E28" s="373"/>
      <c r="F28" s="370"/>
      <c r="G28" s="256"/>
      <c r="H28" s="256"/>
      <c r="I28" s="256"/>
      <c r="J28" s="256"/>
      <c r="K28" s="256"/>
      <c r="L28" s="376"/>
      <c r="M28" s="256"/>
      <c r="N28" s="256"/>
      <c r="O28" s="256"/>
      <c r="P28" s="27"/>
      <c r="Q28" s="27"/>
      <c r="R28" s="27"/>
      <c r="S28" s="27"/>
      <c r="T28" s="256"/>
      <c r="U28" s="256"/>
      <c r="V28" s="256"/>
      <c r="W28" s="256"/>
      <c r="X28" s="256"/>
      <c r="Y28" s="256"/>
      <c r="Z28" s="256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</row>
    <row r="29" spans="1:60" ht="18.75" customHeight="1" x14ac:dyDescent="0.2">
      <c r="A29" s="257"/>
      <c r="B29" s="257"/>
      <c r="C29" s="257"/>
      <c r="D29" s="257"/>
      <c r="E29" s="371"/>
      <c r="F29" s="368"/>
      <c r="G29" s="254" t="e">
        <f>VLOOKUP(F29,Hoja2!C1:D6,2,FALSE)</f>
        <v>#N/A</v>
      </c>
      <c r="H29" s="254" t="e">
        <f>E29*G29</f>
        <v>#N/A</v>
      </c>
      <c r="I29" s="257"/>
      <c r="J29" s="257"/>
      <c r="K29" s="258"/>
      <c r="L29" s="374"/>
      <c r="M29" s="258"/>
      <c r="N29" s="258"/>
      <c r="O29" s="258"/>
      <c r="P29" s="25"/>
      <c r="Q29" s="25"/>
      <c r="R29" s="25"/>
      <c r="S29" s="25"/>
      <c r="T29" s="259"/>
      <c r="U29" s="259"/>
      <c r="V29" s="259"/>
      <c r="W29" s="259"/>
      <c r="X29" s="259"/>
      <c r="Y29" s="259"/>
      <c r="Z29" s="260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</row>
    <row r="30" spans="1:60" ht="18.75" customHeight="1" x14ac:dyDescent="0.2">
      <c r="A30" s="255"/>
      <c r="B30" s="255"/>
      <c r="C30" s="255"/>
      <c r="D30" s="255"/>
      <c r="E30" s="372"/>
      <c r="F30" s="369"/>
      <c r="G30" s="255"/>
      <c r="H30" s="255"/>
      <c r="I30" s="255"/>
      <c r="J30" s="255"/>
      <c r="K30" s="255"/>
      <c r="L30" s="375"/>
      <c r="M30" s="255"/>
      <c r="N30" s="255"/>
      <c r="O30" s="255"/>
      <c r="P30" s="25"/>
      <c r="Q30" s="25"/>
      <c r="R30" s="25"/>
      <c r="S30" s="25"/>
      <c r="T30" s="255"/>
      <c r="U30" s="255"/>
      <c r="V30" s="255"/>
      <c r="W30" s="255"/>
      <c r="X30" s="255"/>
      <c r="Y30" s="255"/>
      <c r="Z30" s="255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</row>
    <row r="31" spans="1:60" ht="18.75" customHeight="1" x14ac:dyDescent="0.2">
      <c r="A31" s="255"/>
      <c r="B31" s="255"/>
      <c r="C31" s="255"/>
      <c r="D31" s="255"/>
      <c r="E31" s="372"/>
      <c r="F31" s="369"/>
      <c r="G31" s="255"/>
      <c r="H31" s="255"/>
      <c r="I31" s="255"/>
      <c r="J31" s="255"/>
      <c r="K31" s="255"/>
      <c r="L31" s="375"/>
      <c r="M31" s="255"/>
      <c r="N31" s="255"/>
      <c r="O31" s="255"/>
      <c r="P31" s="27"/>
      <c r="Q31" s="27"/>
      <c r="R31" s="27"/>
      <c r="S31" s="27"/>
      <c r="T31" s="255"/>
      <c r="U31" s="255"/>
      <c r="V31" s="255"/>
      <c r="W31" s="255"/>
      <c r="X31" s="255"/>
      <c r="Y31" s="255"/>
      <c r="Z31" s="255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</row>
    <row r="32" spans="1:60" ht="18.75" customHeight="1" x14ac:dyDescent="0.2">
      <c r="A32" s="256"/>
      <c r="B32" s="256"/>
      <c r="C32" s="256"/>
      <c r="D32" s="256"/>
      <c r="E32" s="373"/>
      <c r="F32" s="370"/>
      <c r="G32" s="256"/>
      <c r="H32" s="256"/>
      <c r="I32" s="256"/>
      <c r="J32" s="256"/>
      <c r="K32" s="256"/>
      <c r="L32" s="376"/>
      <c r="M32" s="256"/>
      <c r="N32" s="256"/>
      <c r="O32" s="256"/>
      <c r="P32" s="27"/>
      <c r="Q32" s="27"/>
      <c r="R32" s="27"/>
      <c r="S32" s="27"/>
      <c r="T32" s="256"/>
      <c r="U32" s="256"/>
      <c r="V32" s="256"/>
      <c r="W32" s="256"/>
      <c r="X32" s="256"/>
      <c r="Y32" s="256"/>
      <c r="Z32" s="256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</row>
    <row r="33" spans="1:60" ht="18.75" customHeight="1" x14ac:dyDescent="0.2">
      <c r="A33" s="257"/>
      <c r="B33" s="257"/>
      <c r="C33" s="257"/>
      <c r="D33" s="257"/>
      <c r="E33" s="371"/>
      <c r="F33" s="368"/>
      <c r="G33" s="254" t="e">
        <f>VLOOKUP(F33,Hoja2!C1:D6,2,FALSE)</f>
        <v>#N/A</v>
      </c>
      <c r="H33" s="254" t="e">
        <f>E33*G33</f>
        <v>#N/A</v>
      </c>
      <c r="I33" s="257"/>
      <c r="J33" s="257"/>
      <c r="K33" s="258"/>
      <c r="L33" s="374"/>
      <c r="M33" s="258"/>
      <c r="N33" s="258"/>
      <c r="O33" s="258"/>
      <c r="P33" s="25"/>
      <c r="Q33" s="25"/>
      <c r="R33" s="25"/>
      <c r="S33" s="25"/>
      <c r="T33" s="259"/>
      <c r="U33" s="259"/>
      <c r="V33" s="259"/>
      <c r="W33" s="259"/>
      <c r="X33" s="259"/>
      <c r="Y33" s="259"/>
      <c r="Z33" s="260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</row>
    <row r="34" spans="1:60" ht="18.75" customHeight="1" x14ac:dyDescent="0.2">
      <c r="A34" s="255"/>
      <c r="B34" s="255"/>
      <c r="C34" s="255"/>
      <c r="D34" s="255"/>
      <c r="E34" s="372"/>
      <c r="F34" s="369"/>
      <c r="G34" s="255"/>
      <c r="H34" s="255"/>
      <c r="I34" s="255"/>
      <c r="J34" s="255"/>
      <c r="K34" s="255"/>
      <c r="L34" s="375"/>
      <c r="M34" s="255"/>
      <c r="N34" s="255"/>
      <c r="O34" s="255"/>
      <c r="P34" s="25"/>
      <c r="Q34" s="25"/>
      <c r="R34" s="25"/>
      <c r="S34" s="25"/>
      <c r="T34" s="255"/>
      <c r="U34" s="255"/>
      <c r="V34" s="255"/>
      <c r="W34" s="255"/>
      <c r="X34" s="255"/>
      <c r="Y34" s="255"/>
      <c r="Z34" s="255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</row>
    <row r="35" spans="1:60" ht="18.75" customHeight="1" x14ac:dyDescent="0.2">
      <c r="A35" s="255"/>
      <c r="B35" s="255"/>
      <c r="C35" s="255"/>
      <c r="D35" s="255"/>
      <c r="E35" s="372"/>
      <c r="F35" s="369"/>
      <c r="G35" s="255"/>
      <c r="H35" s="255"/>
      <c r="I35" s="255"/>
      <c r="J35" s="255"/>
      <c r="K35" s="255"/>
      <c r="L35" s="375"/>
      <c r="M35" s="255"/>
      <c r="N35" s="255"/>
      <c r="O35" s="255"/>
      <c r="P35" s="27"/>
      <c r="Q35" s="27"/>
      <c r="R35" s="27"/>
      <c r="S35" s="27"/>
      <c r="T35" s="255"/>
      <c r="U35" s="255"/>
      <c r="V35" s="255"/>
      <c r="W35" s="255"/>
      <c r="X35" s="255"/>
      <c r="Y35" s="255"/>
      <c r="Z35" s="255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</row>
    <row r="36" spans="1:60" ht="18.75" customHeight="1" x14ac:dyDescent="0.2">
      <c r="A36" s="256"/>
      <c r="B36" s="256"/>
      <c r="C36" s="256"/>
      <c r="D36" s="256"/>
      <c r="E36" s="373"/>
      <c r="F36" s="370"/>
      <c r="G36" s="256"/>
      <c r="H36" s="256"/>
      <c r="I36" s="256"/>
      <c r="J36" s="256"/>
      <c r="K36" s="256"/>
      <c r="L36" s="376"/>
      <c r="M36" s="256"/>
      <c r="N36" s="256"/>
      <c r="O36" s="256"/>
      <c r="P36" s="27"/>
      <c r="Q36" s="27"/>
      <c r="R36" s="27"/>
      <c r="S36" s="27"/>
      <c r="T36" s="256"/>
      <c r="U36" s="256"/>
      <c r="V36" s="256"/>
      <c r="W36" s="256"/>
      <c r="X36" s="256"/>
      <c r="Y36" s="256"/>
      <c r="Z36" s="256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</row>
    <row r="37" spans="1:60" ht="18.75" customHeight="1" x14ac:dyDescent="0.2">
      <c r="A37" s="257"/>
      <c r="B37" s="257"/>
      <c r="C37" s="257"/>
      <c r="D37" s="257"/>
      <c r="E37" s="371"/>
      <c r="F37" s="368"/>
      <c r="G37" s="254" t="e">
        <f>VLOOKUP(F37,Hoja2!C1:D6,2,FALSE)</f>
        <v>#N/A</v>
      </c>
      <c r="H37" s="254" t="e">
        <f>E37*G37</f>
        <v>#N/A</v>
      </c>
      <c r="I37" s="257"/>
      <c r="J37" s="257"/>
      <c r="K37" s="258"/>
      <c r="L37" s="374"/>
      <c r="M37" s="258"/>
      <c r="N37" s="258"/>
      <c r="O37" s="258"/>
      <c r="P37" s="25"/>
      <c r="Q37" s="25"/>
      <c r="R37" s="25"/>
      <c r="S37" s="25"/>
      <c r="T37" s="259"/>
      <c r="U37" s="259"/>
      <c r="V37" s="259"/>
      <c r="W37" s="259"/>
      <c r="X37" s="259"/>
      <c r="Y37" s="259"/>
      <c r="Z37" s="260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</row>
    <row r="38" spans="1:60" ht="18.75" customHeight="1" x14ac:dyDescent="0.2">
      <c r="A38" s="255"/>
      <c r="B38" s="255"/>
      <c r="C38" s="255"/>
      <c r="D38" s="255"/>
      <c r="E38" s="372"/>
      <c r="F38" s="369"/>
      <c r="G38" s="255"/>
      <c r="H38" s="255"/>
      <c r="I38" s="255"/>
      <c r="J38" s="255"/>
      <c r="K38" s="255"/>
      <c r="L38" s="375"/>
      <c r="M38" s="255"/>
      <c r="N38" s="255"/>
      <c r="O38" s="255"/>
      <c r="P38" s="25"/>
      <c r="Q38" s="25"/>
      <c r="R38" s="25"/>
      <c r="S38" s="25"/>
      <c r="T38" s="255"/>
      <c r="U38" s="255"/>
      <c r="V38" s="255"/>
      <c r="W38" s="255"/>
      <c r="X38" s="255"/>
      <c r="Y38" s="255"/>
      <c r="Z38" s="255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</row>
    <row r="39" spans="1:60" ht="18.75" customHeight="1" x14ac:dyDescent="0.2">
      <c r="A39" s="255"/>
      <c r="B39" s="255"/>
      <c r="C39" s="255"/>
      <c r="D39" s="255"/>
      <c r="E39" s="372"/>
      <c r="F39" s="369"/>
      <c r="G39" s="255"/>
      <c r="H39" s="255"/>
      <c r="I39" s="255"/>
      <c r="J39" s="255"/>
      <c r="K39" s="255"/>
      <c r="L39" s="375"/>
      <c r="M39" s="255"/>
      <c r="N39" s="255"/>
      <c r="O39" s="255"/>
      <c r="P39" s="27"/>
      <c r="Q39" s="27"/>
      <c r="R39" s="27"/>
      <c r="S39" s="27"/>
      <c r="T39" s="255"/>
      <c r="U39" s="255"/>
      <c r="V39" s="255"/>
      <c r="W39" s="255"/>
      <c r="X39" s="255"/>
      <c r="Y39" s="255"/>
      <c r="Z39" s="255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</row>
    <row r="40" spans="1:60" ht="18.75" customHeight="1" x14ac:dyDescent="0.2">
      <c r="A40" s="256"/>
      <c r="B40" s="256"/>
      <c r="C40" s="256"/>
      <c r="D40" s="256"/>
      <c r="E40" s="373"/>
      <c r="F40" s="370"/>
      <c r="G40" s="256"/>
      <c r="H40" s="256"/>
      <c r="I40" s="256"/>
      <c r="J40" s="256"/>
      <c r="K40" s="256"/>
      <c r="L40" s="376"/>
      <c r="M40" s="256"/>
      <c r="N40" s="256"/>
      <c r="O40" s="256"/>
      <c r="P40" s="27"/>
      <c r="Q40" s="27"/>
      <c r="R40" s="27"/>
      <c r="S40" s="27"/>
      <c r="T40" s="256"/>
      <c r="U40" s="256"/>
      <c r="V40" s="256"/>
      <c r="W40" s="256"/>
      <c r="X40" s="256"/>
      <c r="Y40" s="256"/>
      <c r="Z40" s="256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</row>
    <row r="41" spans="1:60" ht="18.75" customHeight="1" x14ac:dyDescent="0.2">
      <c r="A41" s="257"/>
      <c r="B41" s="257"/>
      <c r="C41" s="257"/>
      <c r="D41" s="257"/>
      <c r="E41" s="371"/>
      <c r="F41" s="368"/>
      <c r="G41" s="254" t="e">
        <f>VLOOKUP(F41,Hoja2!C1:D6,2,FALSE)</f>
        <v>#N/A</v>
      </c>
      <c r="H41" s="254" t="e">
        <f>E41*G41</f>
        <v>#N/A</v>
      </c>
      <c r="I41" s="257"/>
      <c r="J41" s="257"/>
      <c r="K41" s="258"/>
      <c r="L41" s="374"/>
      <c r="M41" s="258"/>
      <c r="N41" s="258"/>
      <c r="O41" s="258"/>
      <c r="P41" s="25"/>
      <c r="Q41" s="25"/>
      <c r="R41" s="25"/>
      <c r="S41" s="25"/>
      <c r="T41" s="259"/>
      <c r="U41" s="259"/>
      <c r="V41" s="259"/>
      <c r="W41" s="259"/>
      <c r="X41" s="259"/>
      <c r="Y41" s="259"/>
      <c r="Z41" s="260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</row>
    <row r="42" spans="1:60" ht="18.75" customHeight="1" x14ac:dyDescent="0.2">
      <c r="A42" s="255"/>
      <c r="B42" s="255"/>
      <c r="C42" s="255"/>
      <c r="D42" s="255"/>
      <c r="E42" s="372"/>
      <c r="F42" s="369"/>
      <c r="G42" s="255"/>
      <c r="H42" s="255"/>
      <c r="I42" s="255"/>
      <c r="J42" s="255"/>
      <c r="K42" s="255"/>
      <c r="L42" s="375"/>
      <c r="M42" s="255"/>
      <c r="N42" s="255"/>
      <c r="O42" s="255"/>
      <c r="P42" s="25"/>
      <c r="Q42" s="25"/>
      <c r="R42" s="25"/>
      <c r="S42" s="25"/>
      <c r="T42" s="255"/>
      <c r="U42" s="255"/>
      <c r="V42" s="255"/>
      <c r="W42" s="255"/>
      <c r="X42" s="255"/>
      <c r="Y42" s="255"/>
      <c r="Z42" s="255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</row>
    <row r="43" spans="1:60" ht="18.75" customHeight="1" x14ac:dyDescent="0.2">
      <c r="A43" s="255"/>
      <c r="B43" s="255"/>
      <c r="C43" s="255"/>
      <c r="D43" s="255"/>
      <c r="E43" s="372"/>
      <c r="F43" s="369"/>
      <c r="G43" s="255"/>
      <c r="H43" s="255"/>
      <c r="I43" s="255"/>
      <c r="J43" s="255"/>
      <c r="K43" s="255"/>
      <c r="L43" s="375"/>
      <c r="M43" s="255"/>
      <c r="N43" s="255"/>
      <c r="O43" s="255"/>
      <c r="P43" s="27"/>
      <c r="Q43" s="27"/>
      <c r="R43" s="27"/>
      <c r="S43" s="27"/>
      <c r="T43" s="255"/>
      <c r="U43" s="255"/>
      <c r="V43" s="255"/>
      <c r="W43" s="255"/>
      <c r="X43" s="255"/>
      <c r="Y43" s="255"/>
      <c r="Z43" s="255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</row>
    <row r="44" spans="1:60" ht="18.75" customHeight="1" x14ac:dyDescent="0.2">
      <c r="A44" s="256"/>
      <c r="B44" s="256"/>
      <c r="C44" s="256"/>
      <c r="D44" s="256"/>
      <c r="E44" s="373"/>
      <c r="F44" s="370"/>
      <c r="G44" s="256"/>
      <c r="H44" s="256"/>
      <c r="I44" s="256"/>
      <c r="J44" s="256"/>
      <c r="K44" s="256"/>
      <c r="L44" s="376"/>
      <c r="M44" s="256"/>
      <c r="N44" s="256"/>
      <c r="O44" s="256"/>
      <c r="P44" s="27"/>
      <c r="Q44" s="27"/>
      <c r="R44" s="27"/>
      <c r="S44" s="27"/>
      <c r="T44" s="256"/>
      <c r="U44" s="256"/>
      <c r="V44" s="256"/>
      <c r="W44" s="256"/>
      <c r="X44" s="256"/>
      <c r="Y44" s="256"/>
      <c r="Z44" s="256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</row>
    <row r="45" spans="1:60" ht="18.75" customHeight="1" x14ac:dyDescent="0.2">
      <c r="A45" s="257"/>
      <c r="B45" s="257"/>
      <c r="C45" s="257"/>
      <c r="D45" s="257"/>
      <c r="E45" s="371"/>
      <c r="F45" s="368"/>
      <c r="G45" s="254" t="e">
        <f>VLOOKUP(F45,Hoja2!C1:D6,2,FALSE)</f>
        <v>#N/A</v>
      </c>
      <c r="H45" s="254" t="e">
        <f>E45*G45</f>
        <v>#N/A</v>
      </c>
      <c r="I45" s="257"/>
      <c r="J45" s="257"/>
      <c r="K45" s="258"/>
      <c r="L45" s="374"/>
      <c r="M45" s="258"/>
      <c r="N45" s="258"/>
      <c r="O45" s="258"/>
      <c r="P45" s="25"/>
      <c r="Q45" s="25"/>
      <c r="R45" s="25"/>
      <c r="S45" s="25"/>
      <c r="T45" s="259"/>
      <c r="U45" s="259"/>
      <c r="V45" s="259"/>
      <c r="W45" s="259"/>
      <c r="X45" s="259"/>
      <c r="Y45" s="259"/>
      <c r="Z45" s="260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</row>
    <row r="46" spans="1:60" ht="18.75" customHeight="1" x14ac:dyDescent="0.2">
      <c r="A46" s="255"/>
      <c r="B46" s="255"/>
      <c r="C46" s="255"/>
      <c r="D46" s="255"/>
      <c r="E46" s="372"/>
      <c r="F46" s="369"/>
      <c r="G46" s="255"/>
      <c r="H46" s="255"/>
      <c r="I46" s="255"/>
      <c r="J46" s="255"/>
      <c r="K46" s="255"/>
      <c r="L46" s="375"/>
      <c r="M46" s="255"/>
      <c r="N46" s="255"/>
      <c r="O46" s="255"/>
      <c r="P46" s="25"/>
      <c r="Q46" s="25"/>
      <c r="R46" s="25"/>
      <c r="S46" s="25"/>
      <c r="T46" s="255"/>
      <c r="U46" s="255"/>
      <c r="V46" s="255"/>
      <c r="W46" s="255"/>
      <c r="X46" s="255"/>
      <c r="Y46" s="255"/>
      <c r="Z46" s="255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</row>
    <row r="47" spans="1:60" ht="18.75" customHeight="1" x14ac:dyDescent="0.2">
      <c r="A47" s="255"/>
      <c r="B47" s="255"/>
      <c r="C47" s="255"/>
      <c r="D47" s="255"/>
      <c r="E47" s="372"/>
      <c r="F47" s="369"/>
      <c r="G47" s="255"/>
      <c r="H47" s="255"/>
      <c r="I47" s="255"/>
      <c r="J47" s="255"/>
      <c r="K47" s="255"/>
      <c r="L47" s="375"/>
      <c r="M47" s="255"/>
      <c r="N47" s="255"/>
      <c r="O47" s="255"/>
      <c r="P47" s="27"/>
      <c r="Q47" s="27"/>
      <c r="R47" s="27"/>
      <c r="S47" s="27"/>
      <c r="T47" s="255"/>
      <c r="U47" s="255"/>
      <c r="V47" s="255"/>
      <c r="W47" s="255"/>
      <c r="X47" s="255"/>
      <c r="Y47" s="255"/>
      <c r="Z47" s="255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</row>
    <row r="48" spans="1:60" ht="18.75" customHeight="1" x14ac:dyDescent="0.2">
      <c r="A48" s="256"/>
      <c r="B48" s="256"/>
      <c r="C48" s="256"/>
      <c r="D48" s="256"/>
      <c r="E48" s="373"/>
      <c r="F48" s="370"/>
      <c r="G48" s="256"/>
      <c r="H48" s="256"/>
      <c r="I48" s="256"/>
      <c r="J48" s="256"/>
      <c r="K48" s="256"/>
      <c r="L48" s="376"/>
      <c r="M48" s="256"/>
      <c r="N48" s="256"/>
      <c r="O48" s="256"/>
      <c r="P48" s="27"/>
      <c r="Q48" s="27"/>
      <c r="R48" s="27"/>
      <c r="S48" s="27"/>
      <c r="T48" s="256"/>
      <c r="U48" s="256"/>
      <c r="V48" s="256"/>
      <c r="W48" s="256"/>
      <c r="X48" s="256"/>
      <c r="Y48" s="256"/>
      <c r="Z48" s="256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</row>
    <row r="49" spans="1:60" ht="18.75" customHeight="1" x14ac:dyDescent="0.2">
      <c r="A49" s="257"/>
      <c r="B49" s="257"/>
      <c r="C49" s="257"/>
      <c r="D49" s="257"/>
      <c r="E49" s="371"/>
      <c r="F49" s="368"/>
      <c r="G49" s="254" t="e">
        <f>VLOOKUP(F49,Hoja2!C5:D10,2,FALSE)</f>
        <v>#N/A</v>
      </c>
      <c r="H49" s="254" t="e">
        <f>E49*G49</f>
        <v>#N/A</v>
      </c>
      <c r="I49" s="257"/>
      <c r="J49" s="257"/>
      <c r="K49" s="258"/>
      <c r="L49" s="374"/>
      <c r="M49" s="258"/>
      <c r="N49" s="258"/>
      <c r="O49" s="258"/>
      <c r="P49" s="25"/>
      <c r="Q49" s="25"/>
      <c r="R49" s="25"/>
      <c r="S49" s="25"/>
      <c r="T49" s="259"/>
      <c r="U49" s="259"/>
      <c r="V49" s="259"/>
      <c r="W49" s="259"/>
      <c r="X49" s="259"/>
      <c r="Y49" s="259"/>
      <c r="Z49" s="260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</row>
    <row r="50" spans="1:60" ht="18.75" customHeight="1" x14ac:dyDescent="0.2">
      <c r="A50" s="255"/>
      <c r="B50" s="255"/>
      <c r="C50" s="255"/>
      <c r="D50" s="255"/>
      <c r="E50" s="372"/>
      <c r="F50" s="369"/>
      <c r="G50" s="255"/>
      <c r="H50" s="255"/>
      <c r="I50" s="255"/>
      <c r="J50" s="255"/>
      <c r="K50" s="255"/>
      <c r="L50" s="375"/>
      <c r="M50" s="255"/>
      <c r="N50" s="255"/>
      <c r="O50" s="255"/>
      <c r="P50" s="25"/>
      <c r="Q50" s="25"/>
      <c r="R50" s="25"/>
      <c r="S50" s="25"/>
      <c r="T50" s="255"/>
      <c r="U50" s="255"/>
      <c r="V50" s="255"/>
      <c r="W50" s="255"/>
      <c r="X50" s="255"/>
      <c r="Y50" s="255"/>
      <c r="Z50" s="255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</row>
    <row r="51" spans="1:60" ht="18.75" customHeight="1" x14ac:dyDescent="0.2">
      <c r="A51" s="255"/>
      <c r="B51" s="255"/>
      <c r="C51" s="255"/>
      <c r="D51" s="255"/>
      <c r="E51" s="372"/>
      <c r="F51" s="369"/>
      <c r="G51" s="255"/>
      <c r="H51" s="255"/>
      <c r="I51" s="255"/>
      <c r="J51" s="255"/>
      <c r="K51" s="255"/>
      <c r="L51" s="375"/>
      <c r="M51" s="255"/>
      <c r="N51" s="255"/>
      <c r="O51" s="255"/>
      <c r="P51" s="27"/>
      <c r="Q51" s="27"/>
      <c r="R51" s="27"/>
      <c r="S51" s="27"/>
      <c r="T51" s="255"/>
      <c r="U51" s="255"/>
      <c r="V51" s="255"/>
      <c r="W51" s="255"/>
      <c r="X51" s="255"/>
      <c r="Y51" s="255"/>
      <c r="Z51" s="255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</row>
    <row r="52" spans="1:60" ht="18.75" customHeight="1" x14ac:dyDescent="0.2">
      <c r="A52" s="256"/>
      <c r="B52" s="256"/>
      <c r="C52" s="256"/>
      <c r="D52" s="256"/>
      <c r="E52" s="373"/>
      <c r="F52" s="370"/>
      <c r="G52" s="256"/>
      <c r="H52" s="256"/>
      <c r="I52" s="256"/>
      <c r="J52" s="256"/>
      <c r="K52" s="256"/>
      <c r="L52" s="376"/>
      <c r="M52" s="256"/>
      <c r="N52" s="256"/>
      <c r="O52" s="256"/>
      <c r="P52" s="27"/>
      <c r="Q52" s="27"/>
      <c r="R52" s="27"/>
      <c r="S52" s="27"/>
      <c r="T52" s="256"/>
      <c r="U52" s="256"/>
      <c r="V52" s="256"/>
      <c r="W52" s="256"/>
      <c r="X52" s="256"/>
      <c r="Y52" s="256"/>
      <c r="Z52" s="256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</row>
    <row r="53" spans="1:60" ht="12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28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</row>
    <row r="54" spans="1:60" ht="12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28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</row>
    <row r="55" spans="1:60" ht="12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28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</row>
    <row r="56" spans="1:60" ht="12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28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</row>
    <row r="57" spans="1:60" ht="12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28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</row>
    <row r="58" spans="1:60" ht="12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28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</row>
    <row r="59" spans="1:60" ht="12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28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</row>
    <row r="60" spans="1:60" ht="12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28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</row>
    <row r="61" spans="1:60" ht="12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28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</row>
    <row r="62" spans="1:60" ht="12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28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</row>
    <row r="63" spans="1:60" ht="12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28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</row>
    <row r="64" spans="1:60" ht="12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28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</row>
    <row r="65" spans="1:60" ht="12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28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</row>
    <row r="66" spans="1:60" ht="12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28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</row>
    <row r="67" spans="1:60" ht="12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28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</row>
    <row r="68" spans="1:60" ht="12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28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</row>
    <row r="69" spans="1:60" ht="12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28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</row>
    <row r="70" spans="1:60" ht="12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28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</row>
    <row r="71" spans="1:60" ht="12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28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</row>
    <row r="72" spans="1:60" ht="12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28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</row>
    <row r="73" spans="1:60" ht="12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28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</row>
    <row r="74" spans="1:60" ht="12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28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</row>
    <row r="75" spans="1:60" ht="12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28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</row>
    <row r="76" spans="1:60" ht="12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28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</row>
    <row r="77" spans="1:60" ht="12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28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</row>
    <row r="78" spans="1:60" ht="12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28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</row>
    <row r="79" spans="1:60" ht="12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28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</row>
    <row r="80" spans="1:60" ht="12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28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</row>
    <row r="81" spans="1:60" ht="12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28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</row>
    <row r="82" spans="1:60" ht="12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28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</row>
    <row r="83" spans="1:60" ht="12" customHeight="1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28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</row>
    <row r="84" spans="1:60" ht="12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28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</row>
    <row r="85" spans="1:60" ht="12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28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</row>
    <row r="86" spans="1:60" ht="12" customHeight="1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28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</row>
    <row r="87" spans="1:60" ht="12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28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</row>
    <row r="88" spans="1:60" ht="12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28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</row>
    <row r="89" spans="1:60" ht="12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28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</row>
    <row r="90" spans="1:60" ht="12" customHeight="1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28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</row>
    <row r="91" spans="1:60" ht="12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28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</row>
    <row r="92" spans="1:60" ht="12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28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</row>
    <row r="93" spans="1:60" ht="12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28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</row>
    <row r="94" spans="1:60" ht="12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28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</row>
    <row r="95" spans="1:60" ht="12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28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</row>
    <row r="96" spans="1:60" ht="12" customHeight="1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28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</row>
    <row r="97" spans="1:60" ht="12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28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</row>
    <row r="98" spans="1:60" ht="12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28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</row>
    <row r="99" spans="1:60" ht="12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28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</row>
    <row r="100" spans="1:60" ht="12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28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</row>
    <row r="101" spans="1:60" ht="12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28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</row>
    <row r="102" spans="1:60" ht="12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28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</row>
    <row r="103" spans="1:60" ht="12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28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</row>
    <row r="104" spans="1:60" ht="12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28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</row>
    <row r="105" spans="1:60" ht="12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28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</row>
    <row r="106" spans="1:60" ht="12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28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</row>
    <row r="107" spans="1:60" ht="12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28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</row>
    <row r="108" spans="1:60" ht="12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28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</row>
    <row r="109" spans="1:60" ht="12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28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</row>
    <row r="110" spans="1:60" ht="12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28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</row>
    <row r="111" spans="1:60" ht="12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28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</row>
    <row r="112" spans="1:60" ht="12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28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</row>
    <row r="113" spans="1:60" ht="12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28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</row>
    <row r="114" spans="1:60" ht="12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28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</row>
    <row r="115" spans="1:60" ht="12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28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</row>
    <row r="116" spans="1:60" ht="12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28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</row>
    <row r="117" spans="1:60" ht="12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28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</row>
    <row r="118" spans="1:60" ht="12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28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</row>
    <row r="119" spans="1:60" ht="12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28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</row>
    <row r="120" spans="1:60" ht="12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28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</row>
    <row r="121" spans="1:60" ht="12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28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</row>
    <row r="122" spans="1:60" ht="12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28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</row>
    <row r="123" spans="1:60" ht="12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28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</row>
    <row r="124" spans="1:60" ht="12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28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</row>
    <row r="125" spans="1:60" ht="12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28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</row>
    <row r="126" spans="1:60" ht="12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28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</row>
    <row r="127" spans="1:60" ht="12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28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</row>
    <row r="128" spans="1:60" ht="12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28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</row>
    <row r="129" spans="1:60" ht="12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28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</row>
    <row r="130" spans="1:60" ht="12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28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</row>
    <row r="131" spans="1:60" ht="12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28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</row>
    <row r="132" spans="1:60" ht="12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28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</row>
    <row r="133" spans="1:60" ht="12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28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</row>
    <row r="134" spans="1:60" ht="12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28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</row>
    <row r="135" spans="1:60" ht="12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28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</row>
    <row r="136" spans="1:60" ht="12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28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</row>
    <row r="137" spans="1:60" ht="12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28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</row>
    <row r="138" spans="1:60" ht="12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28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</row>
    <row r="139" spans="1:60" ht="12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28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</row>
    <row r="140" spans="1:60" ht="12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28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</row>
    <row r="141" spans="1:60" ht="12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28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</row>
    <row r="142" spans="1:60" ht="12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28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</row>
    <row r="143" spans="1:60" ht="12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28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</row>
    <row r="144" spans="1:60" ht="12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28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</row>
    <row r="145" spans="1:60" ht="12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28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</row>
    <row r="146" spans="1:60" ht="12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28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</row>
    <row r="147" spans="1:60" ht="12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28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</row>
    <row r="148" spans="1:60" ht="12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28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</row>
    <row r="149" spans="1:60" ht="12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28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</row>
    <row r="150" spans="1:60" ht="12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28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</row>
    <row r="151" spans="1:60" ht="12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28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</row>
    <row r="152" spans="1:60" ht="12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28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</row>
    <row r="153" spans="1:60" ht="12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28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</row>
    <row r="154" spans="1:60" ht="12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28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</row>
    <row r="155" spans="1:60" ht="12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28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</row>
    <row r="156" spans="1:60" ht="12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28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</row>
    <row r="157" spans="1:60" ht="12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28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</row>
    <row r="158" spans="1:60" ht="12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28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</row>
    <row r="159" spans="1:60" ht="12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28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</row>
    <row r="160" spans="1:60" ht="12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28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</row>
    <row r="161" spans="1:60" ht="12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28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</row>
    <row r="162" spans="1:60" ht="12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28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</row>
    <row r="163" spans="1:60" ht="12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28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</row>
    <row r="164" spans="1:60" ht="12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28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</row>
    <row r="165" spans="1:60" ht="12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28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</row>
    <row r="166" spans="1:60" ht="12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28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</row>
    <row r="167" spans="1:60" ht="12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28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</row>
    <row r="168" spans="1:60" ht="12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28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</row>
    <row r="169" spans="1:60" ht="12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28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</row>
    <row r="170" spans="1:60" ht="12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28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</row>
    <row r="171" spans="1:60" ht="12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28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</row>
    <row r="172" spans="1:60" ht="12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28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</row>
    <row r="173" spans="1:60" ht="12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28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</row>
    <row r="174" spans="1:60" ht="12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28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</row>
    <row r="175" spans="1:60" ht="12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28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</row>
    <row r="176" spans="1:60" ht="12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28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</row>
    <row r="177" spans="1:60" ht="12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28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</row>
    <row r="178" spans="1:60" ht="12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28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</row>
    <row r="179" spans="1:60" ht="12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28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</row>
    <row r="180" spans="1:60" ht="12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28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</row>
    <row r="181" spans="1:60" ht="12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28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</row>
    <row r="182" spans="1:60" ht="12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28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</row>
    <row r="183" spans="1:60" ht="12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28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</row>
    <row r="184" spans="1:60" ht="12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28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</row>
    <row r="185" spans="1:60" ht="12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28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</row>
    <row r="186" spans="1:60" ht="12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28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</row>
    <row r="187" spans="1:60" ht="12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28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</row>
    <row r="188" spans="1:60" ht="12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28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</row>
    <row r="189" spans="1:60" ht="12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28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</row>
    <row r="190" spans="1:60" ht="12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28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</row>
    <row r="191" spans="1:60" ht="12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28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</row>
    <row r="192" spans="1:60" ht="12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28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</row>
    <row r="193" spans="1:60" ht="12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28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</row>
    <row r="194" spans="1:60" ht="12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28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</row>
    <row r="195" spans="1:60" ht="12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28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</row>
    <row r="196" spans="1:60" ht="12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28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</row>
    <row r="197" spans="1:60" ht="12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28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</row>
    <row r="198" spans="1:60" ht="12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28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</row>
    <row r="199" spans="1:60" ht="12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28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</row>
    <row r="200" spans="1:60" ht="12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28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</row>
    <row r="201" spans="1:60" ht="12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28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</row>
    <row r="202" spans="1:60" ht="12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28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</row>
    <row r="203" spans="1:60" ht="12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28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</row>
    <row r="204" spans="1:60" ht="12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28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</row>
    <row r="205" spans="1:60" ht="12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28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</row>
    <row r="206" spans="1:60" ht="12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28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</row>
    <row r="207" spans="1:60" ht="12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28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</row>
    <row r="208" spans="1:60" ht="12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28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</row>
    <row r="209" spans="1:60" ht="12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28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</row>
    <row r="210" spans="1:60" ht="12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28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</row>
    <row r="211" spans="1:60" ht="12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28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</row>
    <row r="212" spans="1:60" ht="12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28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</row>
    <row r="213" spans="1:60" ht="12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28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</row>
    <row r="214" spans="1:60" ht="12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28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</row>
    <row r="215" spans="1:60" ht="12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28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</row>
    <row r="216" spans="1:60" ht="12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28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</row>
    <row r="217" spans="1:60" ht="12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28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</row>
    <row r="218" spans="1:60" ht="12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28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</row>
    <row r="219" spans="1:60" ht="12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28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</row>
    <row r="220" spans="1:60" ht="12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28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</row>
    <row r="221" spans="1:60" ht="12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28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</row>
    <row r="222" spans="1:60" ht="12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28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</row>
    <row r="223" spans="1:60" ht="12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28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</row>
    <row r="224" spans="1:60" ht="12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28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</row>
    <row r="225" spans="1:60" ht="12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28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</row>
    <row r="226" spans="1:60" ht="12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28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</row>
    <row r="227" spans="1:60" ht="12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28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</row>
    <row r="228" spans="1:60" ht="12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28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</row>
    <row r="229" spans="1:60" ht="12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28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</row>
    <row r="230" spans="1:60" ht="12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28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</row>
    <row r="231" spans="1:60" ht="12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28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</row>
    <row r="232" spans="1:60" ht="12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28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</row>
    <row r="233" spans="1:60" ht="12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28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</row>
    <row r="234" spans="1:60" ht="12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28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</row>
    <row r="235" spans="1:60" ht="12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28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</row>
    <row r="236" spans="1:60" ht="12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28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</row>
    <row r="237" spans="1:60" ht="12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28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</row>
    <row r="238" spans="1:60" ht="12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28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</row>
    <row r="239" spans="1:60" ht="12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28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</row>
    <row r="240" spans="1:60" ht="12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28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</row>
    <row r="241" spans="1:60" ht="12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28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</row>
    <row r="242" spans="1:60" ht="12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28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</row>
    <row r="243" spans="1:60" ht="12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28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</row>
    <row r="244" spans="1:60" ht="12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28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</row>
    <row r="245" spans="1:60" ht="12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28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</row>
    <row r="246" spans="1:60" ht="12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28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</row>
    <row r="247" spans="1:60" ht="12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28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</row>
    <row r="248" spans="1:60" ht="12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28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</row>
    <row r="249" spans="1:60" ht="12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28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</row>
    <row r="250" spans="1:60" ht="12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28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</row>
    <row r="251" spans="1:60" ht="12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28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</row>
    <row r="252" spans="1:60" ht="12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28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</row>
    <row r="253" spans="1:60" ht="12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28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</row>
    <row r="254" spans="1:60" ht="12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28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</row>
    <row r="255" spans="1:60" ht="12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28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</row>
    <row r="256" spans="1:60" ht="12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28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</row>
    <row r="257" spans="1:60" ht="12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28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</row>
    <row r="258" spans="1:60" ht="12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28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</row>
    <row r="259" spans="1:60" ht="12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28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</row>
    <row r="260" spans="1:60" ht="12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28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</row>
    <row r="261" spans="1:60" ht="12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28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</row>
    <row r="262" spans="1:60" ht="12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28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</row>
    <row r="263" spans="1:60" ht="12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28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</row>
    <row r="264" spans="1:60" ht="12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28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</row>
    <row r="265" spans="1:60" ht="12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28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</row>
    <row r="266" spans="1:60" ht="12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28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</row>
    <row r="267" spans="1:60" ht="12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28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</row>
    <row r="268" spans="1:60" ht="12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28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</row>
    <row r="269" spans="1:60" ht="12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28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</row>
    <row r="270" spans="1:60" ht="12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28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</row>
    <row r="271" spans="1:60" ht="12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28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</row>
    <row r="272" spans="1:60" ht="12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28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</row>
    <row r="273" spans="1:60" ht="12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28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</row>
    <row r="274" spans="1:60" ht="12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28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</row>
    <row r="275" spans="1:60" ht="12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28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</row>
    <row r="276" spans="1:60" ht="12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28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</row>
    <row r="277" spans="1:60" ht="12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28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</row>
    <row r="278" spans="1:60" ht="12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28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</row>
    <row r="279" spans="1:60" ht="12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28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</row>
    <row r="280" spans="1:60" ht="12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28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</row>
    <row r="281" spans="1:60" ht="12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28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</row>
    <row r="282" spans="1:60" ht="12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28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</row>
    <row r="283" spans="1:60" ht="12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28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</row>
    <row r="284" spans="1:60" ht="12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28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</row>
    <row r="285" spans="1:60" ht="12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28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</row>
    <row r="286" spans="1:60" ht="12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28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</row>
    <row r="287" spans="1:60" ht="12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28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</row>
    <row r="288" spans="1:60" ht="12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28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</row>
    <row r="289" spans="1:60" ht="12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28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</row>
    <row r="290" spans="1:60" ht="12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28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</row>
    <row r="291" spans="1:60" ht="12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28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</row>
    <row r="292" spans="1:60" ht="12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28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</row>
    <row r="293" spans="1:60" ht="12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28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</row>
    <row r="294" spans="1:60" ht="12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28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</row>
    <row r="295" spans="1:60" ht="12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28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</row>
    <row r="296" spans="1:60" ht="12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28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</row>
    <row r="297" spans="1:60" ht="12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28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</row>
    <row r="298" spans="1:60" ht="12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28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</row>
    <row r="299" spans="1:60" ht="12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28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</row>
    <row r="300" spans="1:60" ht="12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28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</row>
    <row r="301" spans="1:60" ht="12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28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</row>
    <row r="302" spans="1:60" ht="12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28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</row>
    <row r="303" spans="1:60" ht="12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28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</row>
    <row r="304" spans="1:60" ht="12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28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</row>
    <row r="305" spans="1:60" ht="12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28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</row>
    <row r="306" spans="1:60" ht="12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28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</row>
    <row r="307" spans="1:60" ht="12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28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</row>
    <row r="308" spans="1:60" ht="12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28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</row>
    <row r="309" spans="1:60" ht="12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28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</row>
    <row r="310" spans="1:60" ht="12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28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</row>
    <row r="311" spans="1:60" ht="12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28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</row>
    <row r="312" spans="1:60" ht="12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28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</row>
    <row r="313" spans="1:60" ht="12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28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</row>
    <row r="314" spans="1:60" ht="12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28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</row>
    <row r="315" spans="1:60" ht="12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28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</row>
    <row r="316" spans="1:60" ht="12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28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</row>
    <row r="317" spans="1:60" ht="12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28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</row>
    <row r="318" spans="1:60" ht="12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28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</row>
    <row r="319" spans="1:60" ht="12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28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</row>
    <row r="320" spans="1:60" ht="12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28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</row>
    <row r="321" spans="1:60" ht="12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28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</row>
    <row r="322" spans="1:60" ht="12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28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</row>
    <row r="323" spans="1:60" ht="12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28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</row>
    <row r="324" spans="1:60" ht="12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28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</row>
    <row r="325" spans="1:60" ht="12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28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</row>
    <row r="326" spans="1:60" ht="12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28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</row>
    <row r="327" spans="1:60" ht="12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28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</row>
    <row r="328" spans="1:60" ht="12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28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</row>
    <row r="329" spans="1:60" ht="12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28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</row>
    <row r="330" spans="1:60" ht="12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28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</row>
    <row r="331" spans="1:60" ht="12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28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</row>
    <row r="332" spans="1:60" ht="12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28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</row>
    <row r="333" spans="1:60" ht="12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28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</row>
    <row r="334" spans="1:60" ht="12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28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</row>
    <row r="335" spans="1:60" ht="12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28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</row>
    <row r="336" spans="1:60" ht="12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28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</row>
    <row r="337" spans="1:60" ht="12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28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</row>
    <row r="338" spans="1:60" ht="12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28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</row>
    <row r="339" spans="1:60" ht="12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28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</row>
    <row r="340" spans="1:60" ht="12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28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</row>
    <row r="341" spans="1:60" ht="12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28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</row>
    <row r="342" spans="1:60" ht="12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28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</row>
    <row r="343" spans="1:60" ht="12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28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</row>
    <row r="344" spans="1:60" ht="12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28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</row>
    <row r="345" spans="1:60" ht="12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28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</row>
    <row r="346" spans="1:60" ht="12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28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</row>
    <row r="347" spans="1:60" ht="12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28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</row>
    <row r="348" spans="1:60" ht="12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28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</row>
    <row r="349" spans="1:60" ht="12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28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</row>
    <row r="350" spans="1:60" ht="12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28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</row>
    <row r="351" spans="1:60" ht="12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28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</row>
    <row r="352" spans="1:60" ht="12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28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</row>
    <row r="353" spans="1:60" ht="12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28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</row>
    <row r="354" spans="1:60" ht="12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28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</row>
    <row r="355" spans="1:60" ht="12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28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</row>
    <row r="356" spans="1:60" ht="12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28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</row>
    <row r="357" spans="1:60" ht="12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28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</row>
    <row r="358" spans="1:60" ht="12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28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</row>
    <row r="359" spans="1:60" ht="12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28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</row>
    <row r="360" spans="1:60" ht="12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28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</row>
    <row r="361" spans="1:60" ht="12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28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</row>
    <row r="362" spans="1:60" ht="12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28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</row>
    <row r="363" spans="1:60" ht="12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28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</row>
    <row r="364" spans="1:60" ht="12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28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</row>
    <row r="365" spans="1:60" ht="12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28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</row>
    <row r="366" spans="1:60" ht="12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28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</row>
    <row r="367" spans="1:60" ht="12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28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</row>
    <row r="368" spans="1:60" ht="12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28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</row>
    <row r="369" spans="1:60" ht="12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28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</row>
    <row r="370" spans="1:60" ht="12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28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</row>
    <row r="371" spans="1:60" ht="12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28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</row>
    <row r="372" spans="1:60" ht="12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28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</row>
    <row r="373" spans="1:60" ht="12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28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</row>
    <row r="374" spans="1:60" ht="12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28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</row>
    <row r="375" spans="1:60" ht="12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28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</row>
    <row r="376" spans="1:60" ht="12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28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</row>
    <row r="377" spans="1:60" ht="12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28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</row>
    <row r="378" spans="1:60" ht="12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28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</row>
    <row r="379" spans="1:60" ht="12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28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</row>
    <row r="380" spans="1:60" ht="12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28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</row>
    <row r="381" spans="1:60" ht="12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28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</row>
    <row r="382" spans="1:60" ht="12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28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</row>
    <row r="383" spans="1:60" ht="12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28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</row>
    <row r="384" spans="1:60" ht="12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28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</row>
    <row r="385" spans="1:60" ht="12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28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</row>
    <row r="386" spans="1:60" ht="12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28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</row>
    <row r="387" spans="1:60" ht="12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28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</row>
    <row r="388" spans="1:60" ht="12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28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</row>
    <row r="389" spans="1:60" ht="12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28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</row>
    <row r="390" spans="1:60" ht="12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28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</row>
    <row r="391" spans="1:60" ht="12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28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</row>
    <row r="392" spans="1:60" ht="12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28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</row>
    <row r="393" spans="1:60" ht="12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28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</row>
    <row r="394" spans="1:60" ht="12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28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</row>
    <row r="395" spans="1:60" ht="12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28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</row>
    <row r="396" spans="1:60" ht="12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28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</row>
    <row r="397" spans="1:60" ht="12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28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</row>
    <row r="398" spans="1:60" ht="12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28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</row>
    <row r="399" spans="1:60" ht="12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28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</row>
    <row r="400" spans="1:60" ht="12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28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</row>
    <row r="401" spans="1:60" ht="12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28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</row>
    <row r="402" spans="1:60" ht="12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28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</row>
    <row r="403" spans="1:60" ht="12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28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</row>
    <row r="404" spans="1:60" ht="12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28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</row>
    <row r="405" spans="1:60" ht="12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28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</row>
    <row r="406" spans="1:60" ht="12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28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</row>
    <row r="407" spans="1:60" ht="12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28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</row>
    <row r="408" spans="1:60" ht="12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28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</row>
    <row r="409" spans="1:60" ht="12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28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</row>
    <row r="410" spans="1:60" ht="12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28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</row>
    <row r="411" spans="1:60" ht="12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28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</row>
    <row r="412" spans="1:60" ht="12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28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</row>
    <row r="413" spans="1:60" ht="12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28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</row>
    <row r="414" spans="1:60" ht="12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28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</row>
    <row r="415" spans="1:60" ht="12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28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</row>
    <row r="416" spans="1:60" ht="12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28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</row>
    <row r="417" spans="1:60" ht="12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28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</row>
    <row r="418" spans="1:60" ht="12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28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</row>
    <row r="419" spans="1:60" ht="12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28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</row>
    <row r="420" spans="1:60" ht="12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28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</row>
    <row r="421" spans="1:60" ht="12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28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</row>
    <row r="422" spans="1:60" ht="12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28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</row>
    <row r="423" spans="1:60" ht="12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28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</row>
    <row r="424" spans="1:60" ht="12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28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</row>
    <row r="425" spans="1:60" ht="12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28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</row>
    <row r="426" spans="1:60" ht="12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28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</row>
    <row r="427" spans="1:60" ht="12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28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</row>
    <row r="428" spans="1:60" ht="12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28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</row>
    <row r="429" spans="1:60" ht="12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28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</row>
    <row r="430" spans="1:60" ht="12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28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</row>
    <row r="431" spans="1:60" ht="12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28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</row>
    <row r="432" spans="1:60" ht="12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28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</row>
    <row r="433" spans="1:60" ht="12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28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</row>
    <row r="434" spans="1:60" ht="12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28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</row>
    <row r="435" spans="1:60" ht="12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28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</row>
    <row r="436" spans="1:60" ht="12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28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</row>
    <row r="437" spans="1:60" ht="12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28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</row>
    <row r="438" spans="1:60" ht="12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28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</row>
    <row r="439" spans="1:60" ht="12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28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</row>
    <row r="440" spans="1:60" ht="12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28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</row>
    <row r="441" spans="1:60" ht="12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28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</row>
    <row r="442" spans="1:60" ht="12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28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</row>
    <row r="443" spans="1:60" ht="12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28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</row>
    <row r="444" spans="1:60" ht="12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28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</row>
    <row r="445" spans="1:60" ht="12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28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</row>
    <row r="446" spans="1:60" ht="12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28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</row>
    <row r="447" spans="1:60" ht="12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28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</row>
    <row r="448" spans="1:60" ht="12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28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</row>
    <row r="449" spans="1:60" ht="12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28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</row>
    <row r="450" spans="1:60" ht="12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28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</row>
    <row r="451" spans="1:60" ht="12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28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</row>
    <row r="452" spans="1:60" ht="12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28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</row>
    <row r="453" spans="1:60" ht="12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28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</row>
    <row r="454" spans="1:60" ht="12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28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</row>
    <row r="455" spans="1:60" ht="12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28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</row>
    <row r="456" spans="1:60" ht="12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28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</row>
    <row r="457" spans="1:60" ht="12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28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</row>
    <row r="458" spans="1:60" ht="12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28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</row>
    <row r="459" spans="1:60" ht="12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28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</row>
    <row r="460" spans="1:60" ht="12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28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</row>
    <row r="461" spans="1:60" ht="12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28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</row>
    <row r="462" spans="1:60" ht="12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28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</row>
    <row r="463" spans="1:60" ht="12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28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</row>
    <row r="464" spans="1:60" ht="12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28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</row>
    <row r="465" spans="1:60" ht="12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28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</row>
    <row r="466" spans="1:60" ht="12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28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</row>
    <row r="467" spans="1:60" ht="12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28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</row>
    <row r="468" spans="1:60" ht="12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28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</row>
    <row r="469" spans="1:60" ht="12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28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</row>
    <row r="470" spans="1:60" ht="12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28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</row>
    <row r="471" spans="1:60" ht="12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28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</row>
    <row r="472" spans="1:60" ht="12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28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</row>
    <row r="473" spans="1:60" ht="12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28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</row>
    <row r="474" spans="1:60" ht="12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28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</row>
    <row r="475" spans="1:60" ht="12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28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</row>
    <row r="476" spans="1:60" ht="12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28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</row>
    <row r="477" spans="1:60" ht="12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28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</row>
    <row r="478" spans="1:60" ht="12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28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</row>
    <row r="479" spans="1:60" ht="12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28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</row>
    <row r="480" spans="1:60" ht="12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28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</row>
    <row r="481" spans="1:60" ht="12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28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</row>
    <row r="482" spans="1:60" ht="12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28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</row>
    <row r="483" spans="1:60" ht="12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28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</row>
    <row r="484" spans="1:60" ht="12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28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</row>
    <row r="485" spans="1:60" ht="12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28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</row>
    <row r="486" spans="1:60" ht="12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28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</row>
    <row r="487" spans="1:60" ht="12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28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</row>
    <row r="488" spans="1:60" ht="12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28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</row>
    <row r="489" spans="1:60" ht="12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28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</row>
    <row r="490" spans="1:60" ht="12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28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</row>
    <row r="491" spans="1:60" ht="12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28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</row>
    <row r="492" spans="1:60" ht="12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28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</row>
    <row r="493" spans="1:60" ht="12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28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</row>
    <row r="494" spans="1:60" ht="12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28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</row>
    <row r="495" spans="1:60" ht="12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28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</row>
    <row r="496" spans="1:60" ht="12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28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</row>
    <row r="497" spans="1:60" ht="12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28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</row>
    <row r="498" spans="1:60" ht="12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28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</row>
    <row r="499" spans="1:60" ht="12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28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</row>
    <row r="500" spans="1:60" ht="12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28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</row>
    <row r="501" spans="1:60" ht="12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28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</row>
    <row r="502" spans="1:60" ht="12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28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</row>
    <row r="503" spans="1:60" ht="12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28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</row>
    <row r="504" spans="1:60" ht="12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28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</row>
    <row r="505" spans="1:60" ht="12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28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</row>
    <row r="506" spans="1:60" ht="12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28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</row>
    <row r="507" spans="1:60" ht="12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28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</row>
    <row r="508" spans="1:60" ht="12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28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</row>
    <row r="509" spans="1:60" ht="12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28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</row>
    <row r="510" spans="1:60" ht="12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28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</row>
    <row r="511" spans="1:60" ht="12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28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</row>
    <row r="512" spans="1:60" ht="12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28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</row>
    <row r="513" spans="1:60" ht="12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28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</row>
    <row r="514" spans="1:60" ht="12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28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</row>
    <row r="515" spans="1:60" ht="12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28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</row>
    <row r="516" spans="1:60" ht="12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28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</row>
    <row r="517" spans="1:60" ht="12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28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</row>
    <row r="518" spans="1:60" ht="12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28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</row>
    <row r="519" spans="1:60" ht="12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28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</row>
    <row r="520" spans="1:60" ht="12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28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</row>
    <row r="521" spans="1:60" ht="12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28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</row>
    <row r="522" spans="1:60" ht="12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28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</row>
    <row r="523" spans="1:60" ht="12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28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</row>
    <row r="524" spans="1:60" ht="12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28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</row>
    <row r="525" spans="1:60" ht="12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28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</row>
    <row r="526" spans="1:60" ht="12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28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</row>
    <row r="527" spans="1:60" ht="12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28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</row>
    <row r="528" spans="1:60" ht="12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28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</row>
    <row r="529" spans="1:60" ht="12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28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</row>
    <row r="530" spans="1:60" ht="12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28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</row>
    <row r="531" spans="1:60" ht="12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28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</row>
    <row r="532" spans="1:60" ht="12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28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</row>
    <row r="533" spans="1:60" ht="12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28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</row>
    <row r="534" spans="1:60" ht="12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28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</row>
    <row r="535" spans="1:60" ht="12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28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</row>
    <row r="536" spans="1:60" ht="12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28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</row>
    <row r="537" spans="1:60" ht="12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28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</row>
    <row r="538" spans="1:60" ht="12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28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</row>
    <row r="539" spans="1:60" ht="12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28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</row>
    <row r="540" spans="1:60" ht="12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28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</row>
    <row r="541" spans="1:60" ht="12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28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</row>
    <row r="542" spans="1:60" ht="12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28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</row>
    <row r="543" spans="1:60" ht="12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28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</row>
    <row r="544" spans="1:60" ht="12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28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</row>
    <row r="545" spans="1:60" ht="12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28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</row>
    <row r="546" spans="1:60" ht="12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28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</row>
    <row r="547" spans="1:60" ht="12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28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</row>
    <row r="548" spans="1:60" ht="12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28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</row>
    <row r="549" spans="1:60" ht="12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28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</row>
    <row r="550" spans="1:60" ht="12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28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</row>
    <row r="551" spans="1:60" ht="12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28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</row>
    <row r="552" spans="1:60" ht="12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28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</row>
    <row r="553" spans="1:60" ht="12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28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</row>
    <row r="554" spans="1:60" ht="12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28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</row>
    <row r="555" spans="1:60" ht="12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28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</row>
    <row r="556" spans="1:60" ht="12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28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</row>
    <row r="557" spans="1:60" ht="12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28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</row>
    <row r="558" spans="1:60" ht="12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28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</row>
    <row r="559" spans="1:60" ht="12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28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</row>
    <row r="560" spans="1:60" ht="12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28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</row>
    <row r="561" spans="1:60" ht="12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28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</row>
    <row r="562" spans="1:60" ht="12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28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</row>
    <row r="563" spans="1:60" ht="12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28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</row>
    <row r="564" spans="1:60" ht="12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28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</row>
    <row r="565" spans="1:60" ht="12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28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</row>
    <row r="566" spans="1:60" ht="12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28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</row>
    <row r="567" spans="1:60" ht="12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28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</row>
    <row r="568" spans="1:60" ht="12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28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</row>
    <row r="569" spans="1:60" ht="12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28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</row>
    <row r="570" spans="1:60" ht="12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28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</row>
    <row r="571" spans="1:60" ht="12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28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</row>
    <row r="572" spans="1:60" ht="12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28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</row>
    <row r="573" spans="1:60" ht="12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28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</row>
    <row r="574" spans="1:60" ht="12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28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</row>
    <row r="575" spans="1:60" ht="12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28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</row>
    <row r="576" spans="1:60" ht="12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28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</row>
    <row r="577" spans="1:60" ht="12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28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</row>
    <row r="578" spans="1:60" ht="12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28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</row>
    <row r="579" spans="1:60" ht="12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28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</row>
    <row r="580" spans="1:60" ht="12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28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</row>
    <row r="581" spans="1:60" ht="12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28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</row>
    <row r="582" spans="1:60" ht="12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28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</row>
    <row r="583" spans="1:60" ht="12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28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</row>
    <row r="584" spans="1:60" ht="12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28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</row>
    <row r="585" spans="1:60" ht="12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28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</row>
    <row r="586" spans="1:60" ht="12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28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</row>
    <row r="587" spans="1:60" ht="12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28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</row>
    <row r="588" spans="1:60" ht="12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28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</row>
    <row r="589" spans="1:60" ht="12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28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</row>
    <row r="590" spans="1:60" ht="12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28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</row>
    <row r="591" spans="1:60" ht="12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28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</row>
    <row r="592" spans="1:60" ht="12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28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</row>
    <row r="593" spans="1:60" ht="12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28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</row>
    <row r="594" spans="1:60" ht="12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28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</row>
    <row r="595" spans="1:60" ht="12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28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</row>
    <row r="596" spans="1:60" ht="12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28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</row>
    <row r="597" spans="1:60" ht="12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28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</row>
    <row r="598" spans="1:60" ht="12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28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</row>
    <row r="599" spans="1:60" ht="12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28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</row>
    <row r="600" spans="1:60" ht="12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28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</row>
    <row r="601" spans="1:60" ht="12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28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</row>
    <row r="602" spans="1:60" ht="12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28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</row>
    <row r="603" spans="1:60" ht="12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28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</row>
    <row r="604" spans="1:60" ht="12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28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</row>
    <row r="605" spans="1:60" ht="12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28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</row>
    <row r="606" spans="1:60" ht="12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28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</row>
    <row r="607" spans="1:60" ht="12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28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</row>
    <row r="608" spans="1:60" ht="12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28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</row>
    <row r="609" spans="1:60" ht="12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28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</row>
    <row r="610" spans="1:60" ht="12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28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</row>
    <row r="611" spans="1:60" ht="12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28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</row>
    <row r="612" spans="1:60" ht="12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28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</row>
    <row r="613" spans="1:60" ht="12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28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</row>
    <row r="614" spans="1:60" ht="12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28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</row>
    <row r="615" spans="1:60" ht="12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28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</row>
    <row r="616" spans="1:60" ht="12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28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</row>
    <row r="617" spans="1:60" ht="12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28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</row>
    <row r="618" spans="1:60" ht="12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28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</row>
    <row r="619" spans="1:60" ht="12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28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</row>
    <row r="620" spans="1:60" ht="12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28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</row>
    <row r="621" spans="1:60" ht="12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28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</row>
    <row r="622" spans="1:60" ht="12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28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</row>
    <row r="623" spans="1:60" ht="12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28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</row>
    <row r="624" spans="1:60" ht="12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28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</row>
    <row r="625" spans="1:60" ht="12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28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</row>
    <row r="626" spans="1:60" ht="12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28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</row>
    <row r="627" spans="1:60" ht="12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28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</row>
    <row r="628" spans="1:60" ht="12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28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</row>
    <row r="629" spans="1:60" ht="12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28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</row>
    <row r="630" spans="1:60" ht="12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28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</row>
    <row r="631" spans="1:60" ht="12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28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</row>
    <row r="632" spans="1:60" ht="12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28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</row>
    <row r="633" spans="1:60" ht="12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28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</row>
    <row r="634" spans="1:60" ht="12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28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</row>
    <row r="635" spans="1:60" ht="12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28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</row>
    <row r="636" spans="1:60" ht="12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28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</row>
    <row r="637" spans="1:60" ht="12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28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</row>
    <row r="638" spans="1:60" ht="12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28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</row>
    <row r="639" spans="1:60" ht="12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28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</row>
    <row r="640" spans="1:60" ht="12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28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</row>
    <row r="641" spans="1:60" ht="12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28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</row>
    <row r="642" spans="1:60" ht="12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28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</row>
    <row r="643" spans="1:60" ht="12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28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</row>
    <row r="644" spans="1:60" ht="12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28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</row>
    <row r="645" spans="1:60" ht="12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28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</row>
    <row r="646" spans="1:60" ht="12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28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</row>
    <row r="647" spans="1:60" ht="12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28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</row>
    <row r="648" spans="1:60" ht="12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28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</row>
    <row r="649" spans="1:60" ht="12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28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</row>
    <row r="650" spans="1:60" ht="12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28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</row>
    <row r="651" spans="1:60" ht="12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28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</row>
    <row r="652" spans="1:60" ht="12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28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</row>
    <row r="653" spans="1:60" ht="12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28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</row>
    <row r="654" spans="1:60" ht="12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28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</row>
    <row r="655" spans="1:60" ht="12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28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</row>
    <row r="656" spans="1:60" ht="12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28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</row>
    <row r="657" spans="1:60" ht="12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28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</row>
    <row r="658" spans="1:60" ht="12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28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</row>
    <row r="659" spans="1:60" ht="12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28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</row>
    <row r="660" spans="1:60" ht="12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28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</row>
    <row r="661" spans="1:60" ht="12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28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</row>
    <row r="662" spans="1:60" ht="12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28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</row>
    <row r="663" spans="1:60" ht="12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28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</row>
    <row r="664" spans="1:60" ht="12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28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</row>
    <row r="665" spans="1:60" ht="12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28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</row>
    <row r="666" spans="1:60" ht="12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28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</row>
    <row r="667" spans="1:60" ht="12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28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</row>
    <row r="668" spans="1:60" ht="12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28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</row>
    <row r="669" spans="1:60" ht="12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28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</row>
    <row r="670" spans="1:60" ht="12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28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</row>
    <row r="671" spans="1:60" ht="12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28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</row>
    <row r="672" spans="1:60" ht="12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28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</row>
    <row r="673" spans="1:60" ht="12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28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</row>
    <row r="674" spans="1:60" ht="12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28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</row>
    <row r="675" spans="1:60" ht="12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28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</row>
    <row r="676" spans="1:60" ht="12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28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</row>
    <row r="677" spans="1:60" ht="12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28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</row>
    <row r="678" spans="1:60" ht="12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28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</row>
    <row r="679" spans="1:60" ht="12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28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</row>
    <row r="680" spans="1:60" ht="12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28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</row>
    <row r="681" spans="1:60" ht="12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28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</row>
    <row r="682" spans="1:60" ht="12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28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</row>
    <row r="683" spans="1:60" ht="12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28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</row>
    <row r="684" spans="1:60" ht="12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28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</row>
    <row r="685" spans="1:60" ht="12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28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</row>
    <row r="686" spans="1:60" ht="12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28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</row>
    <row r="687" spans="1:60" ht="12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28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</row>
    <row r="688" spans="1:60" ht="12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28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</row>
    <row r="689" spans="1:60" ht="12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28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</row>
    <row r="690" spans="1:60" ht="12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28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</row>
    <row r="691" spans="1:60" ht="12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28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</row>
    <row r="692" spans="1:60" ht="12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28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</row>
    <row r="693" spans="1:60" ht="12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28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</row>
    <row r="694" spans="1:60" ht="12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28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</row>
    <row r="695" spans="1:60" ht="12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28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</row>
    <row r="696" spans="1:60" ht="12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28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</row>
    <row r="697" spans="1:60" ht="12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28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</row>
    <row r="698" spans="1:60" ht="12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28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</row>
    <row r="699" spans="1:60" ht="12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28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</row>
    <row r="700" spans="1:60" ht="12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28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</row>
    <row r="701" spans="1:60" ht="12" customHeight="1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28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</row>
    <row r="702" spans="1:60" ht="12" customHeight="1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28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</row>
    <row r="703" spans="1:60" ht="12" customHeight="1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28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</row>
    <row r="704" spans="1:60" ht="12" customHeight="1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28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</row>
    <row r="705" spans="1:60" ht="12" customHeight="1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28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</row>
    <row r="706" spans="1:60" ht="12" customHeight="1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28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</row>
    <row r="707" spans="1:60" ht="12" customHeight="1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28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</row>
    <row r="708" spans="1:60" ht="12" customHeight="1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28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</row>
    <row r="709" spans="1:60" ht="12" customHeight="1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28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</row>
    <row r="710" spans="1:60" ht="12" customHeight="1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28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</row>
    <row r="711" spans="1:60" ht="12" customHeight="1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28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</row>
    <row r="712" spans="1:60" ht="12" customHeight="1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28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</row>
    <row r="713" spans="1:60" ht="12" customHeight="1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28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</row>
    <row r="714" spans="1:60" ht="12" customHeight="1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28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</row>
    <row r="715" spans="1:60" ht="12" customHeight="1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28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</row>
    <row r="716" spans="1:60" ht="12" customHeight="1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28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</row>
    <row r="717" spans="1:60" ht="12" customHeight="1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28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</row>
    <row r="718" spans="1:60" ht="12" customHeight="1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28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</row>
    <row r="719" spans="1:60" ht="12" customHeight="1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28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</row>
    <row r="720" spans="1:60" ht="12" customHeight="1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28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</row>
    <row r="721" spans="1:60" ht="12" customHeight="1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28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</row>
    <row r="722" spans="1:60" ht="12" customHeigh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28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</row>
    <row r="723" spans="1:60" ht="12" customHeigh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28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</row>
    <row r="724" spans="1:60" ht="12" customHeigh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28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</row>
    <row r="725" spans="1:60" ht="12" customHeigh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28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</row>
    <row r="726" spans="1:60" ht="12" customHeigh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28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</row>
    <row r="727" spans="1:60" ht="12" customHeigh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28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</row>
    <row r="728" spans="1:60" ht="12" customHeigh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28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</row>
    <row r="729" spans="1:60" ht="12" customHeigh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28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</row>
    <row r="730" spans="1:60" ht="12" customHeigh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28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</row>
    <row r="731" spans="1:60" ht="12" customHeigh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28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</row>
    <row r="732" spans="1:60" ht="12" customHeigh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28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</row>
    <row r="733" spans="1:60" ht="12" customHeigh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28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</row>
    <row r="734" spans="1:60" ht="12" customHeigh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28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</row>
    <row r="735" spans="1:60" ht="12" customHeigh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28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</row>
    <row r="736" spans="1:60" ht="12" customHeigh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28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</row>
    <row r="737" spans="1:60" ht="12" customHeight="1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28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</row>
    <row r="738" spans="1:60" ht="12" customHeight="1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28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</row>
    <row r="739" spans="1:60" ht="12" customHeight="1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28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</row>
    <row r="740" spans="1:60" ht="12" customHeight="1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28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</row>
    <row r="741" spans="1:60" ht="12" customHeight="1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28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</row>
    <row r="742" spans="1:60" ht="12" customHeight="1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28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</row>
    <row r="743" spans="1:60" ht="12" customHeight="1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28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</row>
    <row r="744" spans="1:60" ht="12" customHeight="1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28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</row>
    <row r="745" spans="1:60" ht="12" customHeight="1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28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</row>
    <row r="746" spans="1:60" ht="12" customHeight="1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28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</row>
    <row r="747" spans="1:60" ht="12" customHeight="1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28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</row>
    <row r="748" spans="1:60" ht="12" customHeight="1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28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</row>
    <row r="749" spans="1:60" ht="12" customHeight="1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28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</row>
    <row r="750" spans="1:60" ht="12" customHeight="1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28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</row>
    <row r="751" spans="1:60" ht="12" customHeight="1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28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</row>
    <row r="752" spans="1:60" ht="12" customHeight="1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28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</row>
    <row r="753" spans="1:60" ht="12" customHeight="1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28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</row>
    <row r="754" spans="1:60" ht="12" customHeight="1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28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</row>
    <row r="755" spans="1:60" ht="12" customHeight="1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28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</row>
    <row r="756" spans="1:60" ht="12" customHeight="1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28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</row>
    <row r="757" spans="1:60" ht="12" customHeight="1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28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</row>
    <row r="758" spans="1:60" ht="12" customHeight="1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28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</row>
    <row r="759" spans="1:60" ht="12" customHeight="1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28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</row>
    <row r="760" spans="1:60" ht="12" customHeight="1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28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</row>
    <row r="761" spans="1:60" ht="12" customHeight="1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28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</row>
    <row r="762" spans="1:60" ht="12" customHeight="1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28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</row>
    <row r="763" spans="1:60" ht="12" customHeight="1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28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</row>
    <row r="764" spans="1:60" ht="12" customHeight="1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28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</row>
    <row r="765" spans="1:60" ht="12" customHeight="1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28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</row>
    <row r="766" spans="1:60" ht="12" customHeight="1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28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</row>
    <row r="767" spans="1:60" ht="12" customHeight="1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28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</row>
    <row r="768" spans="1:60" ht="12" customHeight="1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28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</row>
    <row r="769" spans="1:60" ht="12" customHeight="1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28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</row>
    <row r="770" spans="1:60" ht="12" customHeight="1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28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</row>
    <row r="771" spans="1:60" ht="12" customHeight="1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28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</row>
    <row r="772" spans="1:60" ht="12" customHeight="1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28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</row>
    <row r="773" spans="1:60" ht="12" customHeight="1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28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</row>
    <row r="774" spans="1:60" ht="12" customHeight="1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28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</row>
    <row r="775" spans="1:60" ht="12" customHeight="1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28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</row>
    <row r="776" spans="1:60" ht="12" customHeight="1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28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</row>
    <row r="777" spans="1:60" ht="12" customHeight="1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28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</row>
    <row r="778" spans="1:60" ht="12" customHeight="1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28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</row>
    <row r="779" spans="1:60" ht="12" customHeight="1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28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</row>
    <row r="780" spans="1:60" ht="12" customHeight="1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28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</row>
    <row r="781" spans="1:60" ht="12" customHeight="1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28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</row>
    <row r="782" spans="1:60" ht="12" customHeight="1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28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</row>
    <row r="783" spans="1:60" ht="12" customHeight="1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28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</row>
    <row r="784" spans="1:60" ht="12" customHeight="1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28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</row>
    <row r="785" spans="1:60" ht="12" customHeight="1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28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</row>
    <row r="786" spans="1:60" ht="12" customHeight="1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28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</row>
    <row r="787" spans="1:60" ht="12" customHeight="1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28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</row>
    <row r="788" spans="1:60" ht="12" customHeight="1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28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</row>
    <row r="789" spans="1:60" ht="12" customHeight="1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28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</row>
    <row r="790" spans="1:60" ht="12" customHeight="1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28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</row>
    <row r="791" spans="1:60" ht="12" customHeight="1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28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</row>
    <row r="792" spans="1:60" ht="12" customHeight="1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28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</row>
    <row r="793" spans="1:60" ht="12" customHeight="1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28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</row>
    <row r="794" spans="1:60" ht="12" customHeight="1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28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</row>
    <row r="795" spans="1:60" ht="12" customHeight="1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28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</row>
    <row r="796" spans="1:60" ht="12" customHeight="1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28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</row>
    <row r="797" spans="1:60" ht="12" customHeight="1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28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</row>
    <row r="798" spans="1:60" ht="12" customHeight="1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28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</row>
    <row r="799" spans="1:60" ht="12" customHeight="1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28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</row>
    <row r="800" spans="1:60" ht="12" customHeight="1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28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</row>
    <row r="801" spans="1:60" ht="12" customHeight="1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28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</row>
    <row r="802" spans="1:60" ht="12" customHeight="1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28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</row>
    <row r="803" spans="1:60" ht="12" customHeight="1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28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</row>
    <row r="804" spans="1:60" ht="12" customHeight="1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28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</row>
    <row r="805" spans="1:60" ht="12" customHeight="1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28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</row>
    <row r="806" spans="1:60" ht="12" customHeight="1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28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</row>
    <row r="807" spans="1:60" ht="12" customHeight="1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28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</row>
    <row r="808" spans="1:60" ht="12" customHeight="1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28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</row>
    <row r="809" spans="1:60" ht="12" customHeight="1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28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</row>
    <row r="810" spans="1:60" ht="12" customHeight="1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28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</row>
    <row r="811" spans="1:60" ht="12" customHeight="1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28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</row>
    <row r="812" spans="1:60" ht="12" customHeight="1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28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</row>
    <row r="813" spans="1:60" ht="12" customHeight="1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28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</row>
    <row r="814" spans="1:60" ht="12" customHeight="1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28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</row>
    <row r="815" spans="1:60" ht="12" customHeight="1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28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</row>
    <row r="816" spans="1:60" ht="12" customHeight="1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28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</row>
    <row r="817" spans="1:60" ht="12" customHeight="1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28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</row>
    <row r="818" spans="1:60" ht="12" customHeight="1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28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</row>
    <row r="819" spans="1:60" ht="12" customHeight="1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28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</row>
    <row r="820" spans="1:60" ht="12" customHeight="1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28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</row>
    <row r="821" spans="1:60" ht="12" customHeight="1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28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</row>
    <row r="822" spans="1:60" ht="12" customHeight="1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28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</row>
    <row r="823" spans="1:60" ht="12" customHeight="1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28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</row>
    <row r="824" spans="1:60" ht="12" customHeight="1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28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</row>
    <row r="825" spans="1:60" ht="12" customHeight="1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28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</row>
    <row r="826" spans="1:60" ht="12" customHeight="1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28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</row>
    <row r="827" spans="1:60" ht="12" customHeight="1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28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</row>
    <row r="828" spans="1:60" ht="12" customHeight="1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28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</row>
    <row r="829" spans="1:60" ht="12" customHeight="1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28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</row>
    <row r="830" spans="1:60" ht="12" customHeight="1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28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</row>
    <row r="831" spans="1:60" ht="12" customHeight="1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28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</row>
    <row r="832" spans="1:60" ht="12" customHeight="1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28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</row>
    <row r="833" spans="1:60" ht="12" customHeight="1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28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</row>
    <row r="834" spans="1:60" ht="12" customHeight="1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28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</row>
    <row r="835" spans="1:60" ht="12" customHeight="1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28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</row>
    <row r="836" spans="1:60" ht="12" customHeight="1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28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</row>
    <row r="837" spans="1:60" ht="12" customHeight="1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28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</row>
    <row r="838" spans="1:60" ht="12" customHeight="1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28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</row>
    <row r="839" spans="1:60" ht="12" customHeight="1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28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</row>
    <row r="840" spans="1:60" ht="12" customHeight="1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28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</row>
    <row r="841" spans="1:60" ht="12" customHeight="1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28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</row>
    <row r="842" spans="1:60" ht="12" customHeight="1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28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</row>
    <row r="843" spans="1:60" ht="12" customHeight="1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28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</row>
    <row r="844" spans="1:60" ht="12" customHeight="1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28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</row>
    <row r="845" spans="1:60" ht="12" customHeight="1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28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</row>
    <row r="846" spans="1:60" ht="12" customHeight="1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28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</row>
    <row r="847" spans="1:60" ht="12" customHeight="1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28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</row>
    <row r="848" spans="1:60" ht="12" customHeight="1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28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</row>
    <row r="849" spans="1:60" ht="12" customHeight="1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28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</row>
    <row r="850" spans="1:60" ht="12" customHeight="1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28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</row>
    <row r="851" spans="1:60" ht="12" customHeight="1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28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</row>
    <row r="852" spans="1:60" ht="12" customHeight="1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28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</row>
    <row r="853" spans="1:60" ht="12" customHeight="1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28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</row>
    <row r="854" spans="1:60" ht="12" customHeight="1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28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</row>
    <row r="855" spans="1:60" ht="12" customHeight="1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28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</row>
    <row r="856" spans="1:60" ht="12" customHeight="1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28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</row>
    <row r="857" spans="1:60" ht="12" customHeight="1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28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</row>
    <row r="858" spans="1:60" ht="12" customHeight="1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28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</row>
    <row r="859" spans="1:60" ht="12" customHeight="1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28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</row>
    <row r="860" spans="1:60" ht="12" customHeight="1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28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</row>
    <row r="861" spans="1:60" ht="12" customHeight="1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28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</row>
    <row r="862" spans="1:60" ht="12" customHeight="1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28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</row>
    <row r="863" spans="1:60" ht="12" customHeight="1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28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</row>
    <row r="864" spans="1:60" ht="12" customHeight="1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28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</row>
    <row r="865" spans="1:60" ht="12" customHeight="1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28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</row>
    <row r="866" spans="1:60" ht="12" customHeight="1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28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</row>
    <row r="867" spans="1:60" ht="12" customHeight="1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28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</row>
    <row r="868" spans="1:60" ht="12" customHeight="1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28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</row>
    <row r="869" spans="1:60" ht="12" customHeight="1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28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</row>
    <row r="870" spans="1:60" ht="12" customHeight="1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28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</row>
    <row r="871" spans="1:60" ht="12" customHeight="1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28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</row>
    <row r="872" spans="1:60" ht="12" customHeight="1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28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</row>
    <row r="873" spans="1:60" ht="12" customHeight="1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28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</row>
    <row r="874" spans="1:60" ht="12" customHeight="1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28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</row>
    <row r="875" spans="1:60" ht="12" customHeight="1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28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</row>
    <row r="876" spans="1:60" ht="12" customHeight="1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28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</row>
    <row r="877" spans="1:60" ht="12" customHeight="1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28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</row>
    <row r="878" spans="1:60" ht="12" customHeight="1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28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</row>
    <row r="879" spans="1:60" ht="12" customHeight="1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28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</row>
    <row r="880" spans="1:60" ht="12" customHeight="1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28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</row>
    <row r="881" spans="1:60" ht="12" customHeight="1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28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</row>
    <row r="882" spans="1:60" ht="12" customHeight="1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28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</row>
    <row r="883" spans="1:60" ht="12" customHeight="1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28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</row>
    <row r="884" spans="1:60" ht="12" customHeight="1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28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</row>
    <row r="885" spans="1:60" ht="12" customHeight="1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28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</row>
    <row r="886" spans="1:60" ht="12" customHeight="1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28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</row>
    <row r="887" spans="1:60" ht="12" customHeight="1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28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</row>
    <row r="888" spans="1:60" ht="12" customHeight="1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28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</row>
    <row r="889" spans="1:60" ht="12" customHeight="1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28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</row>
    <row r="890" spans="1:60" ht="12" customHeight="1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28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</row>
    <row r="891" spans="1:60" ht="12" customHeight="1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28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</row>
    <row r="892" spans="1:60" ht="12" customHeight="1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28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</row>
    <row r="893" spans="1:60" ht="12" customHeight="1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28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</row>
    <row r="894" spans="1:60" ht="12" customHeight="1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28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</row>
    <row r="895" spans="1:60" ht="12" customHeight="1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28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</row>
    <row r="896" spans="1:60" ht="12" customHeight="1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28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</row>
    <row r="897" spans="1:60" ht="12" customHeight="1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28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</row>
    <row r="898" spans="1:60" ht="12" customHeight="1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28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</row>
    <row r="899" spans="1:60" ht="12" customHeight="1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28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</row>
    <row r="900" spans="1:60" ht="12" customHeight="1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28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</row>
    <row r="901" spans="1:60" ht="12" customHeight="1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28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</row>
    <row r="902" spans="1:60" ht="12" customHeight="1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28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</row>
    <row r="903" spans="1:60" ht="12" customHeight="1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28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</row>
    <row r="904" spans="1:60" ht="12" customHeight="1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28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</row>
    <row r="905" spans="1:60" ht="12" customHeight="1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28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</row>
    <row r="906" spans="1:60" ht="12" customHeight="1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28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</row>
    <row r="907" spans="1:60" ht="12" customHeight="1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28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</row>
    <row r="908" spans="1:60" ht="12" customHeight="1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28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</row>
    <row r="909" spans="1:60" ht="12" customHeight="1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28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</row>
    <row r="910" spans="1:60" ht="12" customHeight="1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28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</row>
    <row r="911" spans="1:60" ht="12" customHeight="1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28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</row>
    <row r="912" spans="1:60" ht="12" customHeight="1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28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</row>
    <row r="913" spans="1:60" ht="12" customHeight="1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28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</row>
    <row r="914" spans="1:60" ht="12" customHeight="1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28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</row>
    <row r="915" spans="1:60" ht="12" customHeight="1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28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</row>
    <row r="916" spans="1:60" ht="12" customHeight="1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28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</row>
    <row r="917" spans="1:60" ht="12" customHeight="1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28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</row>
    <row r="918" spans="1:60" ht="12" customHeight="1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28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</row>
    <row r="919" spans="1:60" ht="12" customHeight="1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28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</row>
    <row r="920" spans="1:60" ht="12" customHeight="1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28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</row>
    <row r="921" spans="1:60" ht="12" customHeight="1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28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</row>
    <row r="922" spans="1:60" ht="12" customHeight="1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28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</row>
    <row r="923" spans="1:60" ht="12" customHeight="1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28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</row>
    <row r="924" spans="1:60" ht="12" customHeight="1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28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</row>
    <row r="925" spans="1:60" ht="12" customHeight="1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28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</row>
    <row r="926" spans="1:60" ht="12" customHeight="1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28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</row>
    <row r="927" spans="1:60" ht="12" customHeight="1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28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</row>
    <row r="928" spans="1:60" ht="12" customHeight="1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28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</row>
    <row r="929" spans="1:60" ht="12" customHeight="1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28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</row>
    <row r="930" spans="1:60" ht="12" customHeight="1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28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</row>
    <row r="931" spans="1:60" ht="12" customHeight="1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28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</row>
    <row r="932" spans="1:60" ht="12" customHeight="1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28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</row>
    <row r="933" spans="1:60" ht="12" customHeight="1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28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</row>
    <row r="934" spans="1:60" ht="12" customHeight="1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28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</row>
    <row r="935" spans="1:60" ht="12" customHeight="1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28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</row>
    <row r="936" spans="1:60" ht="12" customHeight="1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28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</row>
    <row r="937" spans="1:60" ht="12" customHeight="1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28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</row>
    <row r="938" spans="1:60" ht="12" customHeight="1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28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</row>
    <row r="939" spans="1:60" ht="12" customHeight="1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28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</row>
    <row r="940" spans="1:60" ht="12" customHeight="1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28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</row>
    <row r="941" spans="1:60" ht="12" customHeight="1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28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</row>
    <row r="942" spans="1:60" ht="12" customHeight="1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28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</row>
    <row r="943" spans="1:60" ht="12" customHeight="1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28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</row>
    <row r="944" spans="1:60" ht="12" customHeight="1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28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</row>
    <row r="945" spans="1:60" ht="12" customHeight="1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28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</row>
    <row r="946" spans="1:60" ht="12" customHeight="1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28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</row>
    <row r="947" spans="1:60" ht="12" customHeight="1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28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</row>
    <row r="948" spans="1:60" ht="12" customHeight="1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28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</row>
    <row r="949" spans="1:60" ht="12" customHeight="1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28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</row>
    <row r="950" spans="1:60" ht="12" customHeight="1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28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</row>
    <row r="951" spans="1:60" ht="12" customHeight="1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28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</row>
    <row r="952" spans="1:60" ht="12" customHeight="1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28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</row>
    <row r="953" spans="1:60" ht="12" customHeight="1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28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</row>
    <row r="954" spans="1:60" ht="12" customHeight="1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28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</row>
    <row r="955" spans="1:60" ht="12" customHeight="1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28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</row>
    <row r="956" spans="1:60" ht="12" customHeight="1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28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</row>
    <row r="957" spans="1:60" ht="12" customHeight="1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28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</row>
    <row r="958" spans="1:60" ht="12" customHeight="1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28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</row>
    <row r="959" spans="1:60" ht="12" customHeight="1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28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</row>
    <row r="960" spans="1:60" ht="12" customHeight="1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28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</row>
    <row r="961" spans="1:60" ht="12" customHeight="1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28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</row>
    <row r="962" spans="1:60" ht="12" customHeight="1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28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</row>
    <row r="963" spans="1:60" ht="12" customHeight="1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28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</row>
    <row r="964" spans="1:60" ht="12" customHeight="1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28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</row>
    <row r="965" spans="1:60" ht="12" customHeight="1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28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</row>
    <row r="966" spans="1:60" ht="12" customHeight="1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28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</row>
    <row r="967" spans="1:60" ht="12" customHeight="1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28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</row>
    <row r="968" spans="1:60" ht="12" customHeight="1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28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</row>
    <row r="969" spans="1:60" ht="12" customHeight="1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28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</row>
    <row r="970" spans="1:60" ht="12" customHeight="1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28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</row>
    <row r="971" spans="1:60" ht="12" customHeight="1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28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</row>
    <row r="972" spans="1:60" ht="12" customHeight="1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28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</row>
    <row r="973" spans="1:60" ht="12" customHeight="1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28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</row>
    <row r="974" spans="1:60" ht="12" customHeight="1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28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</row>
    <row r="975" spans="1:60" ht="12" customHeight="1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28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</row>
    <row r="976" spans="1:60" ht="12" customHeight="1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28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</row>
    <row r="977" spans="1:60" ht="12" customHeight="1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28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</row>
    <row r="978" spans="1:60" ht="12" customHeight="1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28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  <c r="BF978" s="13"/>
      <c r="BG978" s="13"/>
      <c r="BH978" s="13"/>
    </row>
    <row r="979" spans="1:60" ht="12" customHeight="1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28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3"/>
      <c r="BF979" s="13"/>
      <c r="BG979" s="13"/>
      <c r="BH979" s="13"/>
    </row>
    <row r="980" spans="1:60" ht="12" customHeight="1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28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  <c r="BF980" s="13"/>
      <c r="BG980" s="13"/>
      <c r="BH980" s="13"/>
    </row>
    <row r="981" spans="1:60" ht="12" customHeight="1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28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3"/>
      <c r="BF981" s="13"/>
      <c r="BG981" s="13"/>
      <c r="BH981" s="13"/>
    </row>
    <row r="982" spans="1:60" ht="12" customHeight="1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28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  <c r="BF982" s="13"/>
      <c r="BG982" s="13"/>
      <c r="BH982" s="13"/>
    </row>
    <row r="983" spans="1:60" ht="12" customHeight="1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28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3"/>
      <c r="BF983" s="13"/>
      <c r="BG983" s="13"/>
      <c r="BH983" s="13"/>
    </row>
    <row r="984" spans="1:60" ht="12" customHeight="1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28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  <c r="BF984" s="13"/>
      <c r="BG984" s="13"/>
      <c r="BH984" s="13"/>
    </row>
    <row r="985" spans="1:60" ht="12" customHeight="1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28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3"/>
      <c r="BF985" s="13"/>
      <c r="BG985" s="13"/>
      <c r="BH985" s="13"/>
    </row>
    <row r="986" spans="1:60" ht="12" customHeight="1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28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  <c r="BG986" s="13"/>
      <c r="BH986" s="13"/>
    </row>
    <row r="987" spans="1:60" ht="12" customHeight="1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28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3"/>
      <c r="BF987" s="13"/>
      <c r="BG987" s="13"/>
      <c r="BH987" s="13"/>
    </row>
    <row r="988" spans="1:60" ht="12" customHeight="1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28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  <c r="AZ988" s="13"/>
      <c r="BA988" s="13"/>
      <c r="BB988" s="13"/>
      <c r="BC988" s="13"/>
      <c r="BD988" s="13"/>
      <c r="BE988" s="13"/>
      <c r="BF988" s="13"/>
      <c r="BG988" s="13"/>
      <c r="BH988" s="13"/>
    </row>
    <row r="989" spans="1:60" ht="12" customHeight="1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28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  <c r="AZ989" s="13"/>
      <c r="BA989" s="13"/>
      <c r="BB989" s="13"/>
      <c r="BC989" s="13"/>
      <c r="BD989" s="13"/>
      <c r="BE989" s="13"/>
      <c r="BF989" s="13"/>
      <c r="BG989" s="13"/>
      <c r="BH989" s="13"/>
    </row>
    <row r="990" spans="1:60" ht="12" customHeight="1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28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  <c r="AZ990" s="13"/>
      <c r="BA990" s="13"/>
      <c r="BB990" s="13"/>
      <c r="BC990" s="13"/>
      <c r="BD990" s="13"/>
      <c r="BE990" s="13"/>
      <c r="BF990" s="13"/>
      <c r="BG990" s="13"/>
      <c r="BH990" s="13"/>
    </row>
    <row r="991" spans="1:60" ht="12" customHeight="1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28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  <c r="AZ991" s="13"/>
      <c r="BA991" s="13"/>
      <c r="BB991" s="13"/>
      <c r="BC991" s="13"/>
      <c r="BD991" s="13"/>
      <c r="BE991" s="13"/>
      <c r="BF991" s="13"/>
      <c r="BG991" s="13"/>
      <c r="BH991" s="13"/>
    </row>
    <row r="992" spans="1:60" ht="12" customHeight="1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28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  <c r="AZ992" s="13"/>
      <c r="BA992" s="13"/>
      <c r="BB992" s="13"/>
      <c r="BC992" s="13"/>
      <c r="BD992" s="13"/>
      <c r="BE992" s="13"/>
      <c r="BF992" s="13"/>
      <c r="BG992" s="13"/>
      <c r="BH992" s="13"/>
    </row>
    <row r="993" spans="1:60" ht="12" customHeight="1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28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  <c r="AZ993" s="13"/>
      <c r="BA993" s="13"/>
      <c r="BB993" s="13"/>
      <c r="BC993" s="13"/>
      <c r="BD993" s="13"/>
      <c r="BE993" s="13"/>
      <c r="BF993" s="13"/>
      <c r="BG993" s="13"/>
      <c r="BH993" s="13"/>
    </row>
    <row r="994" spans="1:60" ht="12" customHeight="1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28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  <c r="AZ994" s="13"/>
      <c r="BA994" s="13"/>
      <c r="BB994" s="13"/>
      <c r="BC994" s="13"/>
      <c r="BD994" s="13"/>
      <c r="BE994" s="13"/>
      <c r="BF994" s="13"/>
      <c r="BG994" s="13"/>
      <c r="BH994" s="13"/>
    </row>
    <row r="995" spans="1:60" ht="12" customHeight="1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28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  <c r="AZ995" s="13"/>
      <c r="BA995" s="13"/>
      <c r="BB995" s="13"/>
      <c r="BC995" s="13"/>
      <c r="BD995" s="13"/>
      <c r="BE995" s="13"/>
      <c r="BF995" s="13"/>
      <c r="BG995" s="13"/>
      <c r="BH995" s="13"/>
    </row>
    <row r="996" spans="1:60" ht="12" customHeight="1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28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  <c r="AZ996" s="13"/>
      <c r="BA996" s="13"/>
      <c r="BB996" s="13"/>
      <c r="BC996" s="13"/>
      <c r="BD996" s="13"/>
      <c r="BE996" s="13"/>
      <c r="BF996" s="13"/>
      <c r="BG996" s="13"/>
      <c r="BH996" s="13"/>
    </row>
    <row r="997" spans="1:60" ht="12" customHeight="1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28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  <c r="AZ997" s="13"/>
      <c r="BA997" s="13"/>
      <c r="BB997" s="13"/>
      <c r="BC997" s="13"/>
      <c r="BD997" s="13"/>
      <c r="BE997" s="13"/>
      <c r="BF997" s="13"/>
      <c r="BG997" s="13"/>
      <c r="BH997" s="13"/>
    </row>
    <row r="998" spans="1:60" ht="12" customHeight="1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28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  <c r="AZ998" s="13"/>
      <c r="BA998" s="13"/>
      <c r="BB998" s="13"/>
      <c r="BC998" s="13"/>
      <c r="BD998" s="13"/>
      <c r="BE998" s="13"/>
      <c r="BF998" s="13"/>
      <c r="BG998" s="13"/>
      <c r="BH998" s="13"/>
    </row>
    <row r="999" spans="1:60" ht="12" customHeight="1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28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  <c r="AZ999" s="13"/>
      <c r="BA999" s="13"/>
      <c r="BB999" s="13"/>
      <c r="BC999" s="13"/>
      <c r="BD999" s="13"/>
      <c r="BE999" s="13"/>
      <c r="BF999" s="13"/>
      <c r="BG999" s="13"/>
      <c r="BH999" s="13"/>
    </row>
    <row r="1000" spans="1:60" ht="12" customHeight="1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28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  <c r="AZ1000" s="13"/>
      <c r="BA1000" s="13"/>
      <c r="BB1000" s="13"/>
      <c r="BC1000" s="13"/>
      <c r="BD1000" s="13"/>
      <c r="BE1000" s="13"/>
      <c r="BF1000" s="13"/>
      <c r="BG1000" s="13"/>
      <c r="BH1000" s="13"/>
    </row>
  </sheetData>
  <mergeCells count="252">
    <mergeCell ref="J49:J52"/>
    <mergeCell ref="K49:K52"/>
    <mergeCell ref="M49:M52"/>
    <mergeCell ref="N49:N52"/>
    <mergeCell ref="O49:O52"/>
    <mergeCell ref="L13:L16"/>
    <mergeCell ref="L17:L20"/>
    <mergeCell ref="L21:L24"/>
    <mergeCell ref="L25:L28"/>
    <mergeCell ref="L29:L32"/>
    <mergeCell ref="L33:L36"/>
    <mergeCell ref="L37:L40"/>
    <mergeCell ref="L41:L44"/>
    <mergeCell ref="L45:L48"/>
    <mergeCell ref="L49:L52"/>
    <mergeCell ref="A49:A52"/>
    <mergeCell ref="B49:B52"/>
    <mergeCell ref="C49:C52"/>
    <mergeCell ref="D49:D52"/>
    <mergeCell ref="E49:E52"/>
    <mergeCell ref="F49:F52"/>
    <mergeCell ref="G49:G52"/>
    <mergeCell ref="H49:H52"/>
    <mergeCell ref="I49:I52"/>
    <mergeCell ref="V25:V28"/>
    <mergeCell ref="W25:W28"/>
    <mergeCell ref="X25:X28"/>
    <mergeCell ref="Y25:Y28"/>
    <mergeCell ref="Z25:Z28"/>
    <mergeCell ref="H33:H36"/>
    <mergeCell ref="I33:I36"/>
    <mergeCell ref="J33:J36"/>
    <mergeCell ref="K33:K36"/>
    <mergeCell ref="M33:M36"/>
    <mergeCell ref="N33:N36"/>
    <mergeCell ref="O33:O36"/>
    <mergeCell ref="A21:A24"/>
    <mergeCell ref="B21:B24"/>
    <mergeCell ref="C21:C24"/>
    <mergeCell ref="D21:D24"/>
    <mergeCell ref="E21:E24"/>
    <mergeCell ref="F21:F24"/>
    <mergeCell ref="G21:G24"/>
    <mergeCell ref="T25:T28"/>
    <mergeCell ref="U25:U28"/>
    <mergeCell ref="T21:T24"/>
    <mergeCell ref="U21:U24"/>
    <mergeCell ref="V21:V24"/>
    <mergeCell ref="W21:W24"/>
    <mergeCell ref="X21:X24"/>
    <mergeCell ref="Y21:Y24"/>
    <mergeCell ref="Z21:Z24"/>
    <mergeCell ref="H21:H24"/>
    <mergeCell ref="I21:I24"/>
    <mergeCell ref="J21:J24"/>
    <mergeCell ref="K21:K24"/>
    <mergeCell ref="M21:M24"/>
    <mergeCell ref="N21:N24"/>
    <mergeCell ref="O21:O24"/>
    <mergeCell ref="V17:V20"/>
    <mergeCell ref="W17:W20"/>
    <mergeCell ref="X17:X20"/>
    <mergeCell ref="Y17:Y20"/>
    <mergeCell ref="Z17:Z20"/>
    <mergeCell ref="H17:H20"/>
    <mergeCell ref="I17:I20"/>
    <mergeCell ref="J17:J20"/>
    <mergeCell ref="K17:K20"/>
    <mergeCell ref="M17:M20"/>
    <mergeCell ref="N17:N20"/>
    <mergeCell ref="O17:O20"/>
    <mergeCell ref="A13:A16"/>
    <mergeCell ref="B13:B16"/>
    <mergeCell ref="C13:C16"/>
    <mergeCell ref="D13:D16"/>
    <mergeCell ref="E13:E16"/>
    <mergeCell ref="F13:F16"/>
    <mergeCell ref="G13:G16"/>
    <mergeCell ref="T17:T20"/>
    <mergeCell ref="U17:U20"/>
    <mergeCell ref="A17:A20"/>
    <mergeCell ref="B17:B20"/>
    <mergeCell ref="C17:C20"/>
    <mergeCell ref="D17:D20"/>
    <mergeCell ref="E17:E20"/>
    <mergeCell ref="F17:F20"/>
    <mergeCell ref="G17:G20"/>
    <mergeCell ref="H13:H16"/>
    <mergeCell ref="I13:I16"/>
    <mergeCell ref="J13:J16"/>
    <mergeCell ref="K13:K16"/>
    <mergeCell ref="M13:M16"/>
    <mergeCell ref="N13:N16"/>
    <mergeCell ref="O13:O16"/>
    <mergeCell ref="Y13:Y16"/>
    <mergeCell ref="Z13:Z16"/>
    <mergeCell ref="T13:T16"/>
    <mergeCell ref="U13:U16"/>
    <mergeCell ref="V13:V16"/>
    <mergeCell ref="W13:W16"/>
    <mergeCell ref="X13:X16"/>
    <mergeCell ref="K6:L6"/>
    <mergeCell ref="K9:L9"/>
    <mergeCell ref="M9:N9"/>
    <mergeCell ref="O9:O12"/>
    <mergeCell ref="M10:M12"/>
    <mergeCell ref="N10:N12"/>
    <mergeCell ref="P9:P12"/>
    <mergeCell ref="Q9:Q12"/>
    <mergeCell ref="K10:K12"/>
    <mergeCell ref="C1:X4"/>
    <mergeCell ref="A6:B6"/>
    <mergeCell ref="C6:D6"/>
    <mergeCell ref="A9:A12"/>
    <mergeCell ref="B9:B12"/>
    <mergeCell ref="C9:C12"/>
    <mergeCell ref="L10:L12"/>
    <mergeCell ref="V11:V12"/>
    <mergeCell ref="D9:H9"/>
    <mergeCell ref="I9:I12"/>
    <mergeCell ref="D10:D12"/>
    <mergeCell ref="E10:E12"/>
    <mergeCell ref="F10:F12"/>
    <mergeCell ref="G10:G12"/>
    <mergeCell ref="H10:H12"/>
    <mergeCell ref="T9:Z10"/>
    <mergeCell ref="T11:U11"/>
    <mergeCell ref="W11:X11"/>
    <mergeCell ref="Y11:Y12"/>
    <mergeCell ref="Z11:Z12"/>
    <mergeCell ref="R9:R12"/>
    <mergeCell ref="S9:S12"/>
    <mergeCell ref="J9:J12"/>
    <mergeCell ref="V45:V48"/>
    <mergeCell ref="W45:W48"/>
    <mergeCell ref="X45:X48"/>
    <mergeCell ref="Y45:Y48"/>
    <mergeCell ref="Z45:Z48"/>
    <mergeCell ref="T49:T52"/>
    <mergeCell ref="U49:U52"/>
    <mergeCell ref="V49:V52"/>
    <mergeCell ref="W49:W52"/>
    <mergeCell ref="X49:X52"/>
    <mergeCell ref="Y49:Y52"/>
    <mergeCell ref="Z49:Z52"/>
    <mergeCell ref="A41:A44"/>
    <mergeCell ref="B41:B44"/>
    <mergeCell ref="C41:C44"/>
    <mergeCell ref="D41:D44"/>
    <mergeCell ref="E41:E44"/>
    <mergeCell ref="F41:F44"/>
    <mergeCell ref="G41:G44"/>
    <mergeCell ref="T45:T48"/>
    <mergeCell ref="U45:U48"/>
    <mergeCell ref="H45:H48"/>
    <mergeCell ref="I45:I48"/>
    <mergeCell ref="J45:J48"/>
    <mergeCell ref="K45:K48"/>
    <mergeCell ref="M45:M48"/>
    <mergeCell ref="N45:N48"/>
    <mergeCell ref="O45:O48"/>
    <mergeCell ref="A45:A48"/>
    <mergeCell ref="B45:B48"/>
    <mergeCell ref="C45:C48"/>
    <mergeCell ref="D45:D48"/>
    <mergeCell ref="E45:E48"/>
    <mergeCell ref="F45:F48"/>
    <mergeCell ref="G45:G48"/>
    <mergeCell ref="T41:T44"/>
    <mergeCell ref="U41:U44"/>
    <mergeCell ref="V41:V44"/>
    <mergeCell ref="W41:W44"/>
    <mergeCell ref="X41:X44"/>
    <mergeCell ref="Y41:Y44"/>
    <mergeCell ref="Z41:Z44"/>
    <mergeCell ref="H41:H44"/>
    <mergeCell ref="I41:I44"/>
    <mergeCell ref="J41:J44"/>
    <mergeCell ref="K41:K44"/>
    <mergeCell ref="M41:M44"/>
    <mergeCell ref="N41:N44"/>
    <mergeCell ref="O41:O44"/>
    <mergeCell ref="H37:H40"/>
    <mergeCell ref="I37:I40"/>
    <mergeCell ref="J37:J40"/>
    <mergeCell ref="K37:K40"/>
    <mergeCell ref="M37:M40"/>
    <mergeCell ref="N37:N40"/>
    <mergeCell ref="O37:O40"/>
    <mergeCell ref="A37:A40"/>
    <mergeCell ref="B37:B40"/>
    <mergeCell ref="C37:C40"/>
    <mergeCell ref="D37:D40"/>
    <mergeCell ref="E37:E40"/>
    <mergeCell ref="F37:F40"/>
    <mergeCell ref="G37:G40"/>
    <mergeCell ref="V33:V36"/>
    <mergeCell ref="W33:W36"/>
    <mergeCell ref="X33:X36"/>
    <mergeCell ref="Y33:Y36"/>
    <mergeCell ref="Z33:Z36"/>
    <mergeCell ref="T37:T40"/>
    <mergeCell ref="U37:U40"/>
    <mergeCell ref="V37:V40"/>
    <mergeCell ref="W37:W40"/>
    <mergeCell ref="X37:X40"/>
    <mergeCell ref="Y37:Y40"/>
    <mergeCell ref="Z37:Z40"/>
    <mergeCell ref="A29:A32"/>
    <mergeCell ref="B29:B32"/>
    <mergeCell ref="C29:C32"/>
    <mergeCell ref="D29:D32"/>
    <mergeCell ref="E29:E32"/>
    <mergeCell ref="F29:F32"/>
    <mergeCell ref="G29:G32"/>
    <mergeCell ref="T33:T36"/>
    <mergeCell ref="U33:U36"/>
    <mergeCell ref="A33:A36"/>
    <mergeCell ref="B33:B36"/>
    <mergeCell ref="C33:C36"/>
    <mergeCell ref="D33:D36"/>
    <mergeCell ref="E33:E36"/>
    <mergeCell ref="F33:F36"/>
    <mergeCell ref="G33:G36"/>
    <mergeCell ref="T29:T32"/>
    <mergeCell ref="U29:U32"/>
    <mergeCell ref="V29:V32"/>
    <mergeCell ref="W29:W32"/>
    <mergeCell ref="X29:X32"/>
    <mergeCell ref="Y29:Y32"/>
    <mergeCell ref="Z29:Z32"/>
    <mergeCell ref="H29:H32"/>
    <mergeCell ref="I29:I32"/>
    <mergeCell ref="J29:J32"/>
    <mergeCell ref="K29:K32"/>
    <mergeCell ref="M29:M32"/>
    <mergeCell ref="N29:N32"/>
    <mergeCell ref="O29:O32"/>
    <mergeCell ref="H25:H28"/>
    <mergeCell ref="I25:I28"/>
    <mergeCell ref="J25:J28"/>
    <mergeCell ref="K25:K28"/>
    <mergeCell ref="M25:M28"/>
    <mergeCell ref="N25:N28"/>
    <mergeCell ref="O25:O28"/>
    <mergeCell ref="A25:A28"/>
    <mergeCell ref="B25:B28"/>
    <mergeCell ref="C25:C28"/>
    <mergeCell ref="D25:D28"/>
    <mergeCell ref="E25:E28"/>
    <mergeCell ref="F25:F28"/>
    <mergeCell ref="G25:G28"/>
  </mergeCells>
  <conditionalFormatting sqref="D13:H13 D17:F17 D21:F21 D25:F25 D29:F29 D33:F33 D37:F37 D41:F41 D45:F45 D49:F49">
    <cfRule type="expression" dxfId="41" priority="12">
      <formula>$B13="Planificación de un Cambio"</formula>
    </cfRule>
  </conditionalFormatting>
  <conditionalFormatting sqref="D13:H13 D17:F17 D21:F21 D25:F25 D29:F29 D33:F33 D37:F37 D41:F41 D45:F45 D49:F49">
    <cfRule type="expression" dxfId="40" priority="13">
      <formula>$B13="Acción correctiva"</formula>
    </cfRule>
  </conditionalFormatting>
  <conditionalFormatting sqref="G17:H20">
    <cfRule type="expression" dxfId="39" priority="14">
      <formula>$B17="Planificación de un Cambio"</formula>
    </cfRule>
  </conditionalFormatting>
  <conditionalFormatting sqref="G17:H20">
    <cfRule type="expression" dxfId="38" priority="15">
      <formula>$B$17="Acción correctiva"</formula>
    </cfRule>
  </conditionalFormatting>
  <conditionalFormatting sqref="G21:H24">
    <cfRule type="expression" dxfId="37" priority="16">
      <formula>$B$21="Planificación de un Cambio"</formula>
    </cfRule>
  </conditionalFormatting>
  <conditionalFormatting sqref="G21:H24">
    <cfRule type="expression" dxfId="36" priority="17">
      <formula>$B$21="Acción correctiva"</formula>
    </cfRule>
  </conditionalFormatting>
  <conditionalFormatting sqref="G25:H28">
    <cfRule type="expression" dxfId="35" priority="18">
      <formula>$B$25="Planificación de un Cambio"</formula>
    </cfRule>
  </conditionalFormatting>
  <conditionalFormatting sqref="G25:H28">
    <cfRule type="expression" dxfId="34" priority="19">
      <formula>$B$25="Acción correctiva"</formula>
    </cfRule>
  </conditionalFormatting>
  <conditionalFormatting sqref="G29:H29">
    <cfRule type="expression" dxfId="33" priority="20">
      <formula>$B$29="Acción correctiva"</formula>
    </cfRule>
  </conditionalFormatting>
  <conditionalFormatting sqref="G29:H32">
    <cfRule type="expression" dxfId="32" priority="21">
      <formula>$B$29="Planificación de un Cambio"</formula>
    </cfRule>
  </conditionalFormatting>
  <conditionalFormatting sqref="G33:H33">
    <cfRule type="expression" dxfId="31" priority="22">
      <formula>$B$33="Acción correctiva"</formula>
    </cfRule>
  </conditionalFormatting>
  <conditionalFormatting sqref="G33:H36">
    <cfRule type="expression" dxfId="30" priority="23">
      <formula>$B$33="Planificación de un Cambio"</formula>
    </cfRule>
  </conditionalFormatting>
  <conditionalFormatting sqref="G37:H37">
    <cfRule type="expression" dxfId="29" priority="24">
      <formula>$B$37="Acción correctiva"</formula>
    </cfRule>
  </conditionalFormatting>
  <conditionalFormatting sqref="G37:H40">
    <cfRule type="expression" dxfId="28" priority="25">
      <formula>$B$37="Planificación de un Cambio"</formula>
    </cfRule>
  </conditionalFormatting>
  <conditionalFormatting sqref="G41:H41">
    <cfRule type="expression" dxfId="27" priority="26">
      <formula>$B$41="Acción correctiva"</formula>
    </cfRule>
  </conditionalFormatting>
  <conditionalFormatting sqref="G41:H44">
    <cfRule type="expression" dxfId="26" priority="27">
      <formula>$B$41="Planificación de un Cambio"</formula>
    </cfRule>
  </conditionalFormatting>
  <conditionalFormatting sqref="G45:H45">
    <cfRule type="expression" dxfId="25" priority="28">
      <formula>$B$45="Acción correctiva"</formula>
    </cfRule>
  </conditionalFormatting>
  <conditionalFormatting sqref="G45:H48">
    <cfRule type="expression" dxfId="24" priority="29">
      <formula>$B$45="Planificación de un Cambio"</formula>
    </cfRule>
  </conditionalFormatting>
  <conditionalFormatting sqref="K13:K52">
    <cfRule type="expression" dxfId="23" priority="30" stopIfTrue="1">
      <formula>$B13="Oportunidad frente a un riesgo"</formula>
    </cfRule>
    <cfRule type="expression" dxfId="22" priority="32" stopIfTrue="1">
      <formula>$B13="Planificación de un Cambio"</formula>
    </cfRule>
    <cfRule type="expression" dxfId="21" priority="33" stopIfTrue="1">
      <formula>$B13="Oportunidad de mejora"</formula>
    </cfRule>
  </conditionalFormatting>
  <conditionalFormatting sqref="K13:K52">
    <cfRule type="expression" dxfId="20" priority="31" stopIfTrue="1">
      <formula>$B13="Oportunidad derivada de un riesgo"</formula>
    </cfRule>
  </conditionalFormatting>
  <conditionalFormatting sqref="L13 L17 L21 L25 L29 L33 L37 L41 L45 L49">
    <cfRule type="expression" dxfId="19" priority="34" stopIfTrue="1">
      <formula>$B13="Oportunidad frente a un riesgo"</formula>
    </cfRule>
  </conditionalFormatting>
  <conditionalFormatting sqref="L13 L17 L21 L25 L29 L33 L37 L41 L45 L49">
    <cfRule type="expression" dxfId="18" priority="35" stopIfTrue="1">
      <formula>$B13="Oportunidad de mejora"</formula>
    </cfRule>
  </conditionalFormatting>
  <conditionalFormatting sqref="M13:N52">
    <cfRule type="expression" dxfId="17" priority="36" stopIfTrue="1">
      <formula>$B$13=" "</formula>
    </cfRule>
  </conditionalFormatting>
  <conditionalFormatting sqref="M13:N52">
    <cfRule type="expression" dxfId="16" priority="37" stopIfTrue="1">
      <formula>$B13="Acción correctiva"</formula>
    </cfRule>
  </conditionalFormatting>
  <conditionalFormatting sqref="M13:N52">
    <cfRule type="expression" dxfId="15" priority="38" stopIfTrue="1">
      <formula>$B13="Oportunidad de mejora"</formula>
    </cfRule>
  </conditionalFormatting>
  <conditionalFormatting sqref="M13:N52">
    <cfRule type="expression" dxfId="14" priority="39" stopIfTrue="1">
      <formula>$B13&lt;&gt;"Planificación de un cambio"</formula>
    </cfRule>
  </conditionalFormatting>
  <conditionalFormatting sqref="M13:M52">
    <cfRule type="expression" dxfId="0" priority="40" stopIfTrue="1">
      <formula>$B13="Oportunidad frente a un riesgo"</formula>
    </cfRule>
  </conditionalFormatting>
  <conditionalFormatting sqref="G49:H49">
    <cfRule type="expression" dxfId="13" priority="166">
      <formula>$B$49="Acción correctiva"</formula>
    </cfRule>
  </conditionalFormatting>
  <conditionalFormatting sqref="G49:H52">
    <cfRule type="expression" dxfId="12" priority="167">
      <formula>$B$49="Planificación de un Cambio"</formula>
    </cfRule>
  </conditionalFormatting>
  <conditionalFormatting sqref="D13:D52">
    <cfRule type="expression" dxfId="11" priority="11">
      <formula>$D13="Alta"</formula>
    </cfRule>
  </conditionalFormatting>
  <conditionalFormatting sqref="D13:D52">
    <cfRule type="expression" dxfId="10" priority="10">
      <formula>$D13="Baja"</formula>
    </cfRule>
    <cfRule type="expression" dxfId="9" priority="9">
      <formula>$D13="Media Baja"</formula>
    </cfRule>
    <cfRule type="expression" dxfId="8" priority="8">
      <formula>$D13="Media"</formula>
    </cfRule>
    <cfRule type="expression" dxfId="7" priority="7">
      <formula>$D13="Media-Alta"</formula>
    </cfRule>
  </conditionalFormatting>
  <conditionalFormatting sqref="F13:F52">
    <cfRule type="expression" dxfId="6" priority="6">
      <formula>$F13="Bajo"</formula>
    </cfRule>
    <cfRule type="expression" dxfId="5" priority="5">
      <formula>$F13="Medio-Bajo"</formula>
    </cfRule>
    <cfRule type="expression" dxfId="4" priority="4">
      <formula>$F13="Medio"</formula>
    </cfRule>
    <cfRule type="expression" dxfId="3" priority="3">
      <formula>$F13="Medio-Alto"</formula>
    </cfRule>
    <cfRule type="expression" dxfId="2" priority="2">
      <formula>$F13="Alto"</formula>
    </cfRule>
  </conditionalFormatting>
  <conditionalFormatting sqref="L13:L52">
    <cfRule type="expression" dxfId="1" priority="1" stopIfTrue="1">
      <formula>$B13="Planificación de un Cambio"</formula>
    </cfRule>
  </conditionalFormatting>
  <dataValidations count="4">
    <dataValidation type="list" allowBlank="1" showErrorMessage="1" sqref="B13 B17 B21 B25 B29 B33 B37 B41 B45 B49">
      <formula1>$AX$1:$AX$4</formula1>
    </dataValidation>
    <dataValidation type="list" allowBlank="1" showInputMessage="1" prompt="Ingrese una fecha (AAAA/MM/DD)" sqref="T13 V13:W13 T17 V17:W17 T21 V21:W21 T25 V25:W25 T29 V29:W29 T33 V33:W33 T37 V37:W37 T41 V41:W41 T45 V45:W45 T49 V49:W49">
      <formula1>$AU$1:$AU$2</formula1>
    </dataValidation>
    <dataValidation type="list" allowBlank="1" showInputMessage="1" showErrorMessage="1" prompt="Escoja la dependencia/área a la que pertenece" sqref="C6">
      <formula1>Dependencia</formula1>
    </dataValidation>
    <dataValidation type="list" allowBlank="1" showErrorMessage="1" sqref="I13 I17 I21 I25 I29 I33 I37 I41 I45 I49">
      <formula1>$AU$6:$AU$16</formula1>
    </dataValidation>
  </dataValidations>
  <pageMargins left="1.5748031496062993" right="0.39370078740157483" top="0.78740157480314965" bottom="0.78740157480314965" header="0" footer="0"/>
  <pageSetup paperSize="5" scale="57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Diligenciar únicamente en caso de Oportunidad de mejora">
          <x14:formula1>
            <xm:f>Hoja2!$A$2:$A$6</xm:f>
          </x14:formula1>
          <xm:sqref>D13 D17 D21 D25 D29 D33 D37 D41 D45 D49</xm:sqref>
        </x14:dataValidation>
        <x14:dataValidation type="list" allowBlank="1" showInputMessage="1" prompt="Ingrese una fecha (AAAA/MM/DD)">
          <x14:formula1>
            <xm:f>Hoja2!$E$2:$E$9</xm:f>
          </x14:formula1>
          <xm:sqref>Y13 Y17 Y21 Y25 Y29 Y33 Y37 Y41 Y45 Y49</xm:sqref>
        </x14:dataValidation>
        <x14:dataValidation type="list" allowBlank="1" prompt="Diligenciar únicamente en caso de Oportunidad de mejora">
          <x14:formula1>
            <xm:f>Hoja2!$C$2:$C$6</xm:f>
          </x14:formula1>
          <xm:sqref>F13:F52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</sheetPr>
  <dimension ref="A1:R1000"/>
  <sheetViews>
    <sheetView showGridLines="0" workbookViewId="0"/>
  </sheetViews>
  <sheetFormatPr baseColWidth="10" defaultColWidth="12.5703125" defaultRowHeight="15" customHeight="1" x14ac:dyDescent="0.2"/>
  <cols>
    <col min="1" max="1" width="11.42578125" customWidth="1"/>
    <col min="2" max="2" width="1.42578125" customWidth="1"/>
    <col min="3" max="3" width="12.42578125" customWidth="1"/>
    <col min="4" max="8" width="11.7109375" customWidth="1"/>
    <col min="9" max="9" width="1.42578125" customWidth="1"/>
    <col min="10" max="10" width="11.42578125" customWidth="1"/>
    <col min="11" max="11" width="12" customWidth="1"/>
    <col min="12" max="12" width="3" customWidth="1"/>
    <col min="13" max="14" width="11.42578125" customWidth="1"/>
    <col min="15" max="15" width="14.42578125" customWidth="1"/>
    <col min="16" max="16" width="2.42578125" customWidth="1"/>
    <col min="17" max="26" width="11.42578125" customWidth="1"/>
  </cols>
  <sheetData>
    <row r="1" spans="1:18" ht="15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9"/>
      <c r="Q1" s="30" t="s">
        <v>1</v>
      </c>
      <c r="R1" s="4" t="s">
        <v>2</v>
      </c>
    </row>
    <row r="2" spans="1:18" ht="15.75" customHeight="1" x14ac:dyDescent="0.3">
      <c r="A2" s="8"/>
      <c r="B2" s="5"/>
      <c r="C2" s="299" t="s">
        <v>57</v>
      </c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30" t="s">
        <v>5</v>
      </c>
      <c r="R2" s="4">
        <v>8</v>
      </c>
    </row>
    <row r="3" spans="1:18" ht="15.75" customHeight="1" x14ac:dyDescent="0.3">
      <c r="A3" s="8"/>
      <c r="B3" s="5"/>
      <c r="C3" s="299" t="s">
        <v>58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30" t="s">
        <v>8</v>
      </c>
      <c r="R3" s="9" t="s">
        <v>9</v>
      </c>
    </row>
    <row r="4" spans="1:18" ht="12.75" customHeigh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31"/>
      <c r="Q4" s="30" t="s">
        <v>11</v>
      </c>
      <c r="R4" s="12" t="s">
        <v>59</v>
      </c>
    </row>
    <row r="5" spans="1:18" ht="12.75" customHeight="1" x14ac:dyDescent="0.2">
      <c r="A5" s="32"/>
      <c r="B5" s="32"/>
      <c r="C5" s="33"/>
      <c r="D5" s="33"/>
      <c r="E5" s="33"/>
      <c r="F5" s="33"/>
      <c r="G5" s="33"/>
      <c r="H5" s="33"/>
      <c r="I5" s="33"/>
    </row>
    <row r="6" spans="1:18" ht="24" customHeight="1" x14ac:dyDescent="0.2">
      <c r="A6" s="34" t="s">
        <v>60</v>
      </c>
      <c r="B6" s="275"/>
      <c r="C6" s="279" t="s">
        <v>61</v>
      </c>
      <c r="D6" s="280"/>
      <c r="E6" s="280"/>
      <c r="F6" s="280"/>
      <c r="G6" s="280"/>
      <c r="H6" s="280"/>
      <c r="I6" s="300"/>
      <c r="K6" s="34" t="s">
        <v>62</v>
      </c>
      <c r="L6" s="275"/>
      <c r="M6" s="279" t="s">
        <v>63</v>
      </c>
      <c r="N6" s="280"/>
      <c r="O6" s="280"/>
      <c r="P6" s="300"/>
    </row>
    <row r="7" spans="1:18" ht="15" customHeight="1" x14ac:dyDescent="0.2">
      <c r="A7" s="278" t="s">
        <v>64</v>
      </c>
      <c r="B7" s="276"/>
      <c r="C7" s="265"/>
      <c r="D7" s="265"/>
      <c r="E7" s="265"/>
      <c r="F7" s="265"/>
      <c r="G7" s="265"/>
      <c r="H7" s="265"/>
      <c r="I7" s="266"/>
      <c r="K7" s="288" t="s">
        <v>65</v>
      </c>
      <c r="L7" s="276"/>
      <c r="M7" s="265"/>
      <c r="N7" s="265"/>
      <c r="O7" s="265"/>
      <c r="P7" s="266"/>
    </row>
    <row r="8" spans="1:18" ht="15" customHeight="1" x14ac:dyDescent="0.2">
      <c r="A8" s="276"/>
      <c r="B8" s="276"/>
      <c r="C8" s="281" t="s">
        <v>66</v>
      </c>
      <c r="D8" s="265"/>
      <c r="E8" s="265"/>
      <c r="F8" s="282"/>
      <c r="G8" s="265"/>
      <c r="H8" s="265"/>
      <c r="I8" s="266"/>
      <c r="K8" s="289"/>
      <c r="L8" s="276"/>
      <c r="M8" s="281" t="s">
        <v>67</v>
      </c>
      <c r="N8" s="265"/>
      <c r="O8" s="265"/>
      <c r="P8" s="266"/>
    </row>
    <row r="9" spans="1:18" ht="15" customHeight="1" x14ac:dyDescent="0.2">
      <c r="A9" s="276"/>
      <c r="B9" s="276"/>
      <c r="C9" s="283" t="s">
        <v>68</v>
      </c>
      <c r="D9" s="265"/>
      <c r="E9" s="265"/>
      <c r="F9" s="284"/>
      <c r="G9" s="265"/>
      <c r="H9" s="265"/>
      <c r="I9" s="266"/>
      <c r="K9" s="289"/>
      <c r="L9" s="276"/>
      <c r="M9" s="283" t="s">
        <v>69</v>
      </c>
      <c r="N9" s="265"/>
      <c r="O9" s="265"/>
      <c r="P9" s="266"/>
    </row>
    <row r="10" spans="1:18" ht="12.75" customHeight="1" x14ac:dyDescent="0.2">
      <c r="A10" s="276"/>
      <c r="B10" s="276"/>
      <c r="C10" s="283" t="s">
        <v>70</v>
      </c>
      <c r="D10" s="265"/>
      <c r="E10" s="265"/>
      <c r="F10" s="284"/>
      <c r="G10" s="265"/>
      <c r="H10" s="265"/>
      <c r="I10" s="266"/>
      <c r="K10" s="289"/>
      <c r="L10" s="276"/>
      <c r="M10" s="265"/>
      <c r="N10" s="265"/>
      <c r="O10" s="265"/>
      <c r="P10" s="266"/>
    </row>
    <row r="11" spans="1:18" ht="15" customHeight="1" x14ac:dyDescent="0.2">
      <c r="A11" s="276"/>
      <c r="B11" s="276"/>
      <c r="C11" s="283" t="s">
        <v>71</v>
      </c>
      <c r="D11" s="265"/>
      <c r="E11" s="265"/>
      <c r="F11" s="284"/>
      <c r="G11" s="265"/>
      <c r="H11" s="265"/>
      <c r="I11" s="266"/>
      <c r="K11" s="289"/>
      <c r="L11" s="276"/>
      <c r="M11" s="283"/>
      <c r="N11" s="265"/>
      <c r="O11" s="265"/>
      <c r="P11" s="266"/>
    </row>
    <row r="12" spans="1:18" ht="15.75" customHeight="1" x14ac:dyDescent="0.2">
      <c r="A12" s="276"/>
      <c r="B12" s="276"/>
      <c r="C12" s="283" t="s">
        <v>72</v>
      </c>
      <c r="D12" s="265"/>
      <c r="E12" s="265"/>
      <c r="F12" s="284"/>
      <c r="G12" s="265"/>
      <c r="H12" s="265"/>
      <c r="I12" s="266"/>
      <c r="K12" s="289"/>
      <c r="L12" s="276"/>
      <c r="M12" s="281" t="s">
        <v>73</v>
      </c>
      <c r="N12" s="265"/>
      <c r="O12" s="265"/>
      <c r="P12" s="266"/>
    </row>
    <row r="13" spans="1:18" ht="15" customHeight="1" x14ac:dyDescent="0.2">
      <c r="A13" s="276"/>
      <c r="B13" s="276"/>
      <c r="C13" s="283" t="s">
        <v>74</v>
      </c>
      <c r="D13" s="265"/>
      <c r="E13" s="265"/>
      <c r="F13" s="284"/>
      <c r="G13" s="265"/>
      <c r="H13" s="265"/>
      <c r="I13" s="266"/>
      <c r="K13" s="289"/>
      <c r="L13" s="276"/>
      <c r="M13" s="283" t="s">
        <v>75</v>
      </c>
      <c r="N13" s="265"/>
      <c r="O13" s="265"/>
      <c r="P13" s="266"/>
    </row>
    <row r="14" spans="1:18" ht="12.75" customHeight="1" x14ac:dyDescent="0.2">
      <c r="A14" s="276"/>
      <c r="B14" s="276"/>
      <c r="C14" s="283" t="s">
        <v>76</v>
      </c>
      <c r="D14" s="265"/>
      <c r="E14" s="265"/>
      <c r="F14" s="284"/>
      <c r="G14" s="265"/>
      <c r="H14" s="265"/>
      <c r="I14" s="266"/>
      <c r="K14" s="289"/>
      <c r="L14" s="276"/>
      <c r="M14" s="281" t="s">
        <v>77</v>
      </c>
      <c r="N14" s="265"/>
      <c r="O14" s="265"/>
      <c r="P14" s="266"/>
    </row>
    <row r="15" spans="1:18" ht="12.75" customHeight="1" x14ac:dyDescent="0.2">
      <c r="A15" s="277"/>
      <c r="B15" s="277"/>
      <c r="C15" s="297"/>
      <c r="D15" s="296"/>
      <c r="E15" s="296"/>
      <c r="F15" s="296"/>
      <c r="G15" s="296"/>
      <c r="H15" s="296"/>
      <c r="I15" s="291"/>
      <c r="K15" s="289"/>
      <c r="L15" s="276"/>
      <c r="M15" s="285" t="s">
        <v>78</v>
      </c>
      <c r="N15" s="265"/>
      <c r="O15" s="265"/>
      <c r="P15" s="266"/>
    </row>
    <row r="16" spans="1:18" ht="14.25" customHeight="1" x14ac:dyDescent="0.2">
      <c r="A16" s="37" t="s">
        <v>79</v>
      </c>
      <c r="B16" s="286"/>
      <c r="C16" s="279" t="s">
        <v>80</v>
      </c>
      <c r="D16" s="280"/>
      <c r="E16" s="280"/>
      <c r="F16" s="280"/>
      <c r="G16" s="280"/>
      <c r="H16" s="280"/>
      <c r="I16" s="287"/>
      <c r="K16" s="289"/>
      <c r="L16" s="38"/>
      <c r="M16" s="281" t="s">
        <v>81</v>
      </c>
      <c r="N16" s="265"/>
      <c r="O16" s="265"/>
      <c r="P16" s="39"/>
    </row>
    <row r="17" spans="1:16" ht="12.75" customHeight="1" x14ac:dyDescent="0.2">
      <c r="A17" s="278" t="s">
        <v>82</v>
      </c>
      <c r="B17" s="276"/>
      <c r="C17" s="285" t="s">
        <v>83</v>
      </c>
      <c r="D17" s="265"/>
      <c r="E17" s="265"/>
      <c r="F17" s="265"/>
      <c r="G17" s="265"/>
      <c r="H17" s="265"/>
      <c r="I17" s="266"/>
      <c r="K17" s="289"/>
      <c r="L17" s="38"/>
      <c r="M17" s="285" t="s">
        <v>84</v>
      </c>
      <c r="N17" s="265"/>
      <c r="O17" s="265"/>
      <c r="P17" s="40"/>
    </row>
    <row r="18" spans="1:16" ht="12.75" customHeight="1" x14ac:dyDescent="0.2">
      <c r="A18" s="276"/>
      <c r="B18" s="276"/>
      <c r="C18" s="285" t="s">
        <v>85</v>
      </c>
      <c r="D18" s="265"/>
      <c r="E18" s="265"/>
      <c r="F18" s="265"/>
      <c r="G18" s="265"/>
      <c r="H18" s="265"/>
      <c r="I18" s="266"/>
      <c r="K18" s="289"/>
      <c r="L18" s="38"/>
      <c r="M18" s="285" t="s">
        <v>86</v>
      </c>
      <c r="N18" s="265"/>
      <c r="O18" s="265"/>
      <c r="P18" s="40"/>
    </row>
    <row r="19" spans="1:16" ht="12.75" customHeight="1" x14ac:dyDescent="0.2">
      <c r="A19" s="276"/>
      <c r="B19" s="276"/>
      <c r="C19" s="285" t="s">
        <v>87</v>
      </c>
      <c r="D19" s="265"/>
      <c r="E19" s="265"/>
      <c r="F19" s="265"/>
      <c r="G19" s="265"/>
      <c r="H19" s="265"/>
      <c r="I19" s="266"/>
      <c r="K19" s="41"/>
      <c r="L19" s="42"/>
      <c r="M19" s="295"/>
      <c r="N19" s="296"/>
      <c r="O19" s="296"/>
      <c r="P19" s="291"/>
    </row>
    <row r="20" spans="1:16" ht="12.75" customHeight="1" x14ac:dyDescent="0.2">
      <c r="A20" s="276"/>
      <c r="B20" s="276"/>
      <c r="C20" s="285" t="s">
        <v>88</v>
      </c>
      <c r="D20" s="265"/>
      <c r="E20" s="265"/>
      <c r="F20" s="265"/>
      <c r="G20" s="265"/>
      <c r="H20" s="265"/>
      <c r="I20" s="266"/>
      <c r="J20" s="8"/>
      <c r="K20" s="43"/>
      <c r="L20" s="44"/>
      <c r="M20" s="45"/>
      <c r="N20" s="45"/>
      <c r="O20" s="45"/>
      <c r="P20" s="45"/>
    </row>
    <row r="21" spans="1:16" ht="12.75" customHeight="1" x14ac:dyDescent="0.2">
      <c r="A21" s="276"/>
      <c r="B21" s="276"/>
      <c r="C21" s="285" t="s">
        <v>89</v>
      </c>
      <c r="D21" s="265"/>
      <c r="E21" s="265"/>
      <c r="F21" s="265"/>
      <c r="G21" s="265"/>
      <c r="H21" s="265"/>
      <c r="I21" s="266"/>
      <c r="K21" s="43"/>
      <c r="L21" s="44"/>
      <c r="M21" s="45"/>
      <c r="N21" s="45"/>
      <c r="O21" s="45"/>
      <c r="P21" s="45"/>
    </row>
    <row r="22" spans="1:16" ht="12.75" customHeight="1" x14ac:dyDescent="0.2">
      <c r="A22" s="277"/>
      <c r="B22" s="277"/>
      <c r="C22" s="295"/>
      <c r="D22" s="296"/>
      <c r="E22" s="296"/>
      <c r="F22" s="296"/>
      <c r="G22" s="296"/>
      <c r="H22" s="296"/>
      <c r="I22" s="291"/>
      <c r="K22" s="43"/>
      <c r="L22" s="44"/>
      <c r="M22" s="298"/>
      <c r="N22" s="265"/>
      <c r="O22" s="265"/>
      <c r="P22" s="265"/>
    </row>
    <row r="23" spans="1:16" ht="24" customHeight="1" x14ac:dyDescent="0.2">
      <c r="A23" s="37" t="s">
        <v>90</v>
      </c>
      <c r="B23" s="286"/>
      <c r="C23" s="279" t="s">
        <v>91</v>
      </c>
      <c r="D23" s="280"/>
      <c r="E23" s="280"/>
      <c r="F23" s="280"/>
      <c r="G23" s="280"/>
      <c r="H23" s="280"/>
      <c r="I23" s="287"/>
    </row>
    <row r="24" spans="1:16" ht="17.25" customHeight="1" x14ac:dyDescent="0.2">
      <c r="A24" s="288" t="s">
        <v>92</v>
      </c>
      <c r="B24" s="276"/>
      <c r="C24" s="281"/>
      <c r="D24" s="265"/>
      <c r="E24" s="265"/>
      <c r="F24" s="265"/>
      <c r="G24" s="265"/>
      <c r="H24" s="265"/>
      <c r="I24" s="266"/>
    </row>
    <row r="25" spans="1:16" ht="12.75" customHeight="1" x14ac:dyDescent="0.2">
      <c r="A25" s="289"/>
      <c r="B25" s="276"/>
      <c r="C25" s="285" t="s">
        <v>93</v>
      </c>
      <c r="D25" s="265"/>
      <c r="E25" s="265"/>
      <c r="F25" s="265"/>
      <c r="G25" s="265"/>
      <c r="H25" s="265"/>
      <c r="I25" s="266"/>
    </row>
    <row r="26" spans="1:16" ht="12.75" customHeight="1" x14ac:dyDescent="0.2">
      <c r="A26" s="289"/>
      <c r="B26" s="276"/>
      <c r="C26" s="285" t="s">
        <v>94</v>
      </c>
      <c r="D26" s="265"/>
      <c r="E26" s="265"/>
      <c r="F26" s="265"/>
      <c r="G26" s="265"/>
      <c r="H26" s="265"/>
      <c r="I26" s="266"/>
    </row>
    <row r="27" spans="1:16" ht="12.75" customHeight="1" x14ac:dyDescent="0.2">
      <c r="A27" s="289"/>
      <c r="B27" s="276"/>
      <c r="C27" s="285" t="s">
        <v>95</v>
      </c>
      <c r="D27" s="265"/>
      <c r="E27" s="265"/>
      <c r="F27" s="265"/>
      <c r="G27" s="265"/>
      <c r="H27" s="265"/>
      <c r="I27" s="266"/>
    </row>
    <row r="28" spans="1:16" ht="12.75" customHeight="1" x14ac:dyDescent="0.2">
      <c r="A28" s="289"/>
      <c r="B28" s="276"/>
      <c r="C28" s="285" t="s">
        <v>96</v>
      </c>
      <c r="D28" s="265"/>
      <c r="E28" s="265"/>
      <c r="F28" s="265"/>
      <c r="G28" s="265"/>
      <c r="H28" s="265"/>
      <c r="I28" s="266"/>
    </row>
    <row r="29" spans="1:16" ht="12.75" customHeight="1" x14ac:dyDescent="0.2">
      <c r="A29" s="289"/>
      <c r="B29" s="276"/>
      <c r="C29" s="285" t="s">
        <v>97</v>
      </c>
      <c r="D29" s="265"/>
      <c r="E29" s="265"/>
      <c r="F29" s="265"/>
      <c r="G29" s="265"/>
      <c r="H29" s="265"/>
      <c r="I29" s="266"/>
    </row>
    <row r="30" spans="1:16" ht="12.75" customHeight="1" x14ac:dyDescent="0.2">
      <c r="A30" s="289"/>
      <c r="B30" s="276"/>
      <c r="C30" s="43"/>
      <c r="D30" s="43"/>
      <c r="E30" s="43"/>
      <c r="F30" s="43"/>
      <c r="G30" s="43"/>
      <c r="H30" s="43"/>
      <c r="I30" s="266"/>
    </row>
    <row r="31" spans="1:16" ht="32.25" customHeight="1" x14ac:dyDescent="0.2">
      <c r="A31" s="35" t="s">
        <v>98</v>
      </c>
      <c r="B31" s="286"/>
      <c r="C31" s="279" t="s">
        <v>99</v>
      </c>
      <c r="D31" s="280"/>
      <c r="E31" s="280"/>
      <c r="F31" s="280"/>
      <c r="G31" s="280"/>
      <c r="H31" s="280"/>
      <c r="I31" s="290"/>
    </row>
    <row r="32" spans="1:16" ht="26.25" customHeight="1" x14ac:dyDescent="0.2">
      <c r="A32" s="35"/>
      <c r="B32" s="276"/>
      <c r="C32" s="36"/>
      <c r="D32" s="292" t="s">
        <v>36</v>
      </c>
      <c r="E32" s="293"/>
      <c r="F32" s="293"/>
      <c r="G32" s="293"/>
      <c r="H32" s="294"/>
      <c r="I32" s="266"/>
    </row>
    <row r="33" spans="1:9" ht="25.5" customHeight="1" x14ac:dyDescent="0.2">
      <c r="A33" s="278" t="s">
        <v>100</v>
      </c>
      <c r="B33" s="276"/>
      <c r="C33" s="46" t="s">
        <v>101</v>
      </c>
      <c r="D33" s="47">
        <v>1</v>
      </c>
      <c r="E33" s="47">
        <v>2</v>
      </c>
      <c r="F33" s="47">
        <v>3</v>
      </c>
      <c r="G33" s="47">
        <v>4</v>
      </c>
      <c r="H33" s="48">
        <v>5</v>
      </c>
      <c r="I33" s="266"/>
    </row>
    <row r="34" spans="1:9" ht="24.75" customHeight="1" x14ac:dyDescent="0.2">
      <c r="A34" s="276"/>
      <c r="B34" s="276"/>
      <c r="C34" s="49">
        <v>1</v>
      </c>
      <c r="D34" s="50">
        <v>1</v>
      </c>
      <c r="E34" s="50">
        <v>2</v>
      </c>
      <c r="F34" s="50">
        <v>3</v>
      </c>
      <c r="G34" s="50">
        <v>4</v>
      </c>
      <c r="H34" s="50">
        <v>5</v>
      </c>
      <c r="I34" s="266"/>
    </row>
    <row r="35" spans="1:9" ht="23.25" customHeight="1" x14ac:dyDescent="0.2">
      <c r="A35" s="276"/>
      <c r="B35" s="276"/>
      <c r="C35" s="49">
        <v>2</v>
      </c>
      <c r="D35" s="50">
        <v>2</v>
      </c>
      <c r="E35" s="50">
        <v>4</v>
      </c>
      <c r="F35" s="50">
        <v>6</v>
      </c>
      <c r="G35" s="50">
        <v>8</v>
      </c>
      <c r="H35" s="50">
        <v>10</v>
      </c>
      <c r="I35" s="266"/>
    </row>
    <row r="36" spans="1:9" ht="24.75" customHeight="1" x14ac:dyDescent="0.2">
      <c r="A36" s="276"/>
      <c r="B36" s="276"/>
      <c r="C36" s="49">
        <v>3</v>
      </c>
      <c r="D36" s="50">
        <v>3</v>
      </c>
      <c r="E36" s="50">
        <v>6</v>
      </c>
      <c r="F36" s="50">
        <v>9</v>
      </c>
      <c r="G36" s="50">
        <v>12</v>
      </c>
      <c r="H36" s="50">
        <v>15</v>
      </c>
      <c r="I36" s="266"/>
    </row>
    <row r="37" spans="1:9" ht="24.75" customHeight="1" x14ac:dyDescent="0.2">
      <c r="A37" s="276"/>
      <c r="B37" s="276"/>
      <c r="C37" s="49">
        <v>4</v>
      </c>
      <c r="D37" s="50">
        <v>4</v>
      </c>
      <c r="E37" s="50">
        <v>8</v>
      </c>
      <c r="F37" s="50">
        <v>12</v>
      </c>
      <c r="G37" s="51">
        <v>16</v>
      </c>
      <c r="H37" s="52">
        <v>20</v>
      </c>
      <c r="I37" s="266"/>
    </row>
    <row r="38" spans="1:9" ht="24.75" customHeight="1" x14ac:dyDescent="0.2">
      <c r="A38" s="276"/>
      <c r="B38" s="276"/>
      <c r="C38" s="53">
        <v>5</v>
      </c>
      <c r="D38" s="50">
        <v>5</v>
      </c>
      <c r="E38" s="50">
        <v>10</v>
      </c>
      <c r="F38" s="50">
        <v>15</v>
      </c>
      <c r="G38" s="54">
        <v>20</v>
      </c>
      <c r="H38" s="55">
        <v>25</v>
      </c>
      <c r="I38" s="266"/>
    </row>
    <row r="39" spans="1:9" ht="16.5" customHeight="1" x14ac:dyDescent="0.2">
      <c r="A39" s="276"/>
      <c r="B39" s="276"/>
      <c r="C39" s="282"/>
      <c r="D39" s="265"/>
      <c r="E39" s="265"/>
      <c r="F39" s="265"/>
      <c r="G39" s="265"/>
      <c r="H39" s="265"/>
      <c r="I39" s="266"/>
    </row>
    <row r="40" spans="1:9" ht="33" customHeight="1" x14ac:dyDescent="0.2">
      <c r="A40" s="276"/>
      <c r="B40" s="276"/>
      <c r="C40" s="281" t="s">
        <v>102</v>
      </c>
      <c r="D40" s="265"/>
      <c r="E40" s="265"/>
      <c r="F40" s="265"/>
      <c r="G40" s="265"/>
      <c r="H40" s="265"/>
      <c r="I40" s="266"/>
    </row>
    <row r="41" spans="1:9" ht="18" customHeight="1" x14ac:dyDescent="0.2">
      <c r="A41" s="277"/>
      <c r="B41" s="277"/>
      <c r="C41" s="295"/>
      <c r="D41" s="296"/>
      <c r="E41" s="296"/>
      <c r="F41" s="296"/>
      <c r="G41" s="296"/>
      <c r="H41" s="296"/>
      <c r="I41" s="291"/>
    </row>
    <row r="42" spans="1:9" ht="12.75" customHeight="1" x14ac:dyDescent="0.2">
      <c r="A42" s="56"/>
      <c r="B42" s="56"/>
    </row>
    <row r="43" spans="1:9" ht="12.75" customHeight="1" x14ac:dyDescent="0.2">
      <c r="A43" s="56"/>
      <c r="B43" s="57"/>
      <c r="C43" s="57"/>
      <c r="D43" s="57"/>
      <c r="E43" s="57"/>
      <c r="F43" s="57"/>
    </row>
    <row r="44" spans="1:9" ht="12.75" customHeight="1" x14ac:dyDescent="0.2">
      <c r="A44" s="57"/>
      <c r="B44" s="57"/>
      <c r="C44" s="57"/>
      <c r="D44" s="57"/>
      <c r="E44" s="57"/>
      <c r="F44" s="57"/>
    </row>
    <row r="45" spans="1:9" ht="22.5" customHeight="1" x14ac:dyDescent="0.2">
      <c r="A45" s="57"/>
      <c r="B45" s="57"/>
      <c r="C45" s="57"/>
      <c r="D45" s="57"/>
      <c r="E45" s="57"/>
      <c r="F45" s="57"/>
      <c r="I45" s="58"/>
    </row>
    <row r="46" spans="1:9" ht="12.75" customHeight="1" x14ac:dyDescent="0.2">
      <c r="A46" s="57"/>
      <c r="B46" s="57"/>
      <c r="C46" s="57"/>
      <c r="D46" s="57"/>
      <c r="E46" s="57"/>
      <c r="F46" s="57"/>
      <c r="I46" s="59"/>
    </row>
    <row r="47" spans="1:9" ht="12.75" customHeight="1" x14ac:dyDescent="0.2">
      <c r="A47" s="57"/>
      <c r="B47" s="57"/>
      <c r="C47" s="57"/>
      <c r="D47" s="57"/>
      <c r="E47" s="57"/>
      <c r="F47" s="57"/>
    </row>
    <row r="48" spans="1:9" ht="12.75" customHeight="1" x14ac:dyDescent="0.2">
      <c r="A48" s="56"/>
      <c r="B48" s="56"/>
    </row>
    <row r="49" spans="1:5" ht="12.75" customHeight="1" x14ac:dyDescent="0.2">
      <c r="A49" s="56"/>
      <c r="B49" s="56"/>
    </row>
    <row r="50" spans="1:5" ht="12.75" customHeight="1" x14ac:dyDescent="0.2">
      <c r="A50" s="56"/>
      <c r="B50" s="56"/>
    </row>
    <row r="51" spans="1:5" ht="12.75" customHeight="1" x14ac:dyDescent="0.2">
      <c r="A51" s="56"/>
      <c r="B51" s="56"/>
    </row>
    <row r="52" spans="1:5" ht="12.75" customHeight="1" x14ac:dyDescent="0.2">
      <c r="A52" s="56"/>
      <c r="B52" s="56"/>
    </row>
    <row r="53" spans="1:5" ht="12.75" customHeight="1" x14ac:dyDescent="0.2">
      <c r="A53" s="56"/>
      <c r="B53" s="56"/>
    </row>
    <row r="54" spans="1:5" ht="12.75" customHeight="1" x14ac:dyDescent="0.2">
      <c r="A54" s="56"/>
      <c r="B54" s="56"/>
    </row>
    <row r="55" spans="1:5" ht="12.75" customHeight="1" x14ac:dyDescent="0.2">
      <c r="A55" s="56"/>
      <c r="B55" s="56"/>
    </row>
    <row r="56" spans="1:5" ht="12.75" customHeight="1" x14ac:dyDescent="0.2">
      <c r="A56" s="56"/>
      <c r="B56" s="56"/>
      <c r="E56" s="5"/>
    </row>
    <row r="57" spans="1:5" ht="12.75" customHeight="1" x14ac:dyDescent="0.2">
      <c r="A57" s="56"/>
      <c r="B57" s="56"/>
    </row>
    <row r="58" spans="1:5" ht="12.75" customHeight="1" x14ac:dyDescent="0.2">
      <c r="A58" s="56"/>
      <c r="B58" s="56"/>
    </row>
    <row r="59" spans="1:5" ht="12.75" customHeight="1" x14ac:dyDescent="0.2">
      <c r="A59" s="56"/>
      <c r="B59" s="56"/>
    </row>
    <row r="60" spans="1:5" ht="12.75" customHeight="1" x14ac:dyDescent="0.2">
      <c r="A60" s="56"/>
      <c r="B60" s="56"/>
    </row>
    <row r="61" spans="1:5" ht="12.75" customHeight="1" x14ac:dyDescent="0.2">
      <c r="A61" s="56"/>
      <c r="B61" s="56"/>
    </row>
    <row r="62" spans="1:5" ht="12.75" customHeight="1" x14ac:dyDescent="0.2">
      <c r="A62" s="56"/>
      <c r="B62" s="56"/>
    </row>
    <row r="63" spans="1:5" ht="12.75" customHeight="1" x14ac:dyDescent="0.2">
      <c r="A63" s="56"/>
      <c r="B63" s="56"/>
    </row>
    <row r="64" spans="1:5" ht="12.75" customHeight="1" x14ac:dyDescent="0.2">
      <c r="A64" s="56"/>
      <c r="B64" s="56"/>
    </row>
    <row r="65" spans="1:2" ht="12.75" customHeight="1" x14ac:dyDescent="0.2">
      <c r="A65" s="56"/>
      <c r="B65" s="56"/>
    </row>
    <row r="66" spans="1:2" ht="12.75" customHeight="1" x14ac:dyDescent="0.2">
      <c r="A66" s="56"/>
      <c r="B66" s="56"/>
    </row>
    <row r="67" spans="1:2" ht="12.75" customHeight="1" x14ac:dyDescent="0.2">
      <c r="A67" s="56"/>
      <c r="B67" s="56"/>
    </row>
    <row r="68" spans="1:2" ht="12.75" customHeight="1" x14ac:dyDescent="0.2">
      <c r="A68" s="56"/>
      <c r="B68" s="56"/>
    </row>
    <row r="69" spans="1:2" ht="12.75" customHeight="1" x14ac:dyDescent="0.2">
      <c r="A69" s="56"/>
      <c r="B69" s="56"/>
    </row>
    <row r="70" spans="1:2" ht="12.75" customHeight="1" x14ac:dyDescent="0.2">
      <c r="A70" s="56"/>
      <c r="B70" s="56"/>
    </row>
    <row r="71" spans="1:2" ht="12.75" customHeight="1" x14ac:dyDescent="0.2">
      <c r="A71" s="56"/>
      <c r="B71" s="56"/>
    </row>
    <row r="72" spans="1:2" ht="12.75" customHeight="1" x14ac:dyDescent="0.2">
      <c r="A72" s="56"/>
      <c r="B72" s="56"/>
    </row>
    <row r="73" spans="1:2" ht="12.75" customHeight="1" x14ac:dyDescent="0.2">
      <c r="A73" s="56"/>
      <c r="B73" s="56"/>
    </row>
    <row r="74" spans="1:2" ht="12.75" customHeight="1" x14ac:dyDescent="0.2">
      <c r="A74" s="56"/>
      <c r="B74" s="56"/>
    </row>
    <row r="75" spans="1:2" ht="12.75" customHeight="1" x14ac:dyDescent="0.2">
      <c r="A75" s="56"/>
      <c r="B75" s="56"/>
    </row>
    <row r="76" spans="1:2" ht="12.75" customHeight="1" x14ac:dyDescent="0.2">
      <c r="A76" s="56"/>
      <c r="B76" s="56"/>
    </row>
    <row r="77" spans="1:2" ht="12.75" customHeight="1" x14ac:dyDescent="0.2">
      <c r="A77" s="56"/>
      <c r="B77" s="56"/>
    </row>
    <row r="78" spans="1:2" ht="12.75" customHeight="1" x14ac:dyDescent="0.2">
      <c r="A78" s="56"/>
      <c r="B78" s="56"/>
    </row>
    <row r="79" spans="1:2" ht="12.75" customHeight="1" x14ac:dyDescent="0.2">
      <c r="A79" s="56"/>
      <c r="B79" s="56"/>
    </row>
    <row r="80" spans="1:2" ht="12.75" customHeight="1" x14ac:dyDescent="0.2">
      <c r="A80" s="56"/>
      <c r="B80" s="56"/>
    </row>
    <row r="81" spans="1:2" ht="12.75" customHeight="1" x14ac:dyDescent="0.2">
      <c r="A81" s="56"/>
      <c r="B81" s="56"/>
    </row>
    <row r="82" spans="1:2" ht="12.75" customHeight="1" x14ac:dyDescent="0.2">
      <c r="A82" s="56"/>
      <c r="B82" s="56"/>
    </row>
    <row r="83" spans="1:2" ht="12.75" customHeight="1" x14ac:dyDescent="0.2">
      <c r="A83" s="56"/>
      <c r="B83" s="56"/>
    </row>
    <row r="84" spans="1:2" ht="12.75" customHeight="1" x14ac:dyDescent="0.2">
      <c r="A84" s="56"/>
      <c r="B84" s="56"/>
    </row>
    <row r="85" spans="1:2" ht="12.75" customHeight="1" x14ac:dyDescent="0.2">
      <c r="A85" s="56"/>
      <c r="B85" s="56"/>
    </row>
    <row r="86" spans="1:2" ht="12.75" customHeight="1" x14ac:dyDescent="0.2">
      <c r="A86" s="56"/>
      <c r="B86" s="56"/>
    </row>
    <row r="87" spans="1:2" ht="12.75" customHeight="1" x14ac:dyDescent="0.2">
      <c r="A87" s="56"/>
      <c r="B87" s="56"/>
    </row>
    <row r="88" spans="1:2" ht="12.75" customHeight="1" x14ac:dyDescent="0.2">
      <c r="A88" s="56"/>
      <c r="B88" s="56"/>
    </row>
    <row r="89" spans="1:2" ht="12.75" customHeight="1" x14ac:dyDescent="0.2">
      <c r="A89" s="56"/>
      <c r="B89" s="56"/>
    </row>
    <row r="90" spans="1:2" ht="12.75" customHeight="1" x14ac:dyDescent="0.2">
      <c r="A90" s="56"/>
      <c r="B90" s="56"/>
    </row>
    <row r="91" spans="1:2" ht="12.75" customHeight="1" x14ac:dyDescent="0.2">
      <c r="A91" s="56"/>
      <c r="B91" s="56"/>
    </row>
    <row r="92" spans="1:2" ht="12.75" customHeight="1" x14ac:dyDescent="0.2">
      <c r="A92" s="56"/>
      <c r="B92" s="56"/>
    </row>
    <row r="93" spans="1:2" ht="12.75" customHeight="1" x14ac:dyDescent="0.2">
      <c r="A93" s="56"/>
      <c r="B93" s="56"/>
    </row>
    <row r="94" spans="1:2" ht="12.75" customHeight="1" x14ac:dyDescent="0.2">
      <c r="A94" s="56"/>
      <c r="B94" s="56"/>
    </row>
    <row r="95" spans="1:2" ht="12.75" customHeight="1" x14ac:dyDescent="0.2">
      <c r="A95" s="56"/>
      <c r="B95" s="56"/>
    </row>
    <row r="96" spans="1:2" ht="12.75" customHeight="1" x14ac:dyDescent="0.2">
      <c r="A96" s="56"/>
      <c r="B96" s="56"/>
    </row>
    <row r="97" spans="1:2" ht="12.75" customHeight="1" x14ac:dyDescent="0.2">
      <c r="A97" s="56"/>
      <c r="B97" s="56"/>
    </row>
    <row r="98" spans="1:2" ht="12.75" customHeight="1" x14ac:dyDescent="0.2">
      <c r="A98" s="56"/>
      <c r="B98" s="56"/>
    </row>
    <row r="99" spans="1:2" ht="12.75" customHeight="1" x14ac:dyDescent="0.2">
      <c r="A99" s="56"/>
      <c r="B99" s="56"/>
    </row>
    <row r="100" spans="1:2" ht="12.75" customHeight="1" x14ac:dyDescent="0.2">
      <c r="A100" s="56"/>
      <c r="B100" s="56"/>
    </row>
    <row r="101" spans="1:2" ht="12.75" customHeight="1" x14ac:dyDescent="0.2">
      <c r="A101" s="56"/>
      <c r="B101" s="56"/>
    </row>
    <row r="102" spans="1:2" ht="12.75" customHeight="1" x14ac:dyDescent="0.2">
      <c r="A102" s="56"/>
      <c r="B102" s="56"/>
    </row>
    <row r="103" spans="1:2" ht="12.75" customHeight="1" x14ac:dyDescent="0.2">
      <c r="A103" s="56"/>
      <c r="B103" s="56"/>
    </row>
    <row r="104" spans="1:2" ht="12.75" customHeight="1" x14ac:dyDescent="0.2">
      <c r="A104" s="56"/>
      <c r="B104" s="56"/>
    </row>
    <row r="105" spans="1:2" ht="12.75" customHeight="1" x14ac:dyDescent="0.2">
      <c r="A105" s="56"/>
      <c r="B105" s="56"/>
    </row>
    <row r="106" spans="1:2" ht="12.75" customHeight="1" x14ac:dyDescent="0.2">
      <c r="A106" s="56"/>
      <c r="B106" s="56"/>
    </row>
    <row r="107" spans="1:2" ht="12.75" customHeight="1" x14ac:dyDescent="0.2">
      <c r="A107" s="56"/>
      <c r="B107" s="56"/>
    </row>
    <row r="108" spans="1:2" ht="12.75" customHeight="1" x14ac:dyDescent="0.2">
      <c r="A108" s="56"/>
      <c r="B108" s="56"/>
    </row>
    <row r="109" spans="1:2" ht="12.75" customHeight="1" x14ac:dyDescent="0.2">
      <c r="A109" s="56"/>
      <c r="B109" s="56"/>
    </row>
    <row r="110" spans="1:2" ht="12.75" customHeight="1" x14ac:dyDescent="0.2">
      <c r="A110" s="56"/>
      <c r="B110" s="56"/>
    </row>
    <row r="111" spans="1:2" ht="12.75" customHeight="1" x14ac:dyDescent="0.2">
      <c r="A111" s="56"/>
      <c r="B111" s="56"/>
    </row>
    <row r="112" spans="1:2" ht="12.75" customHeight="1" x14ac:dyDescent="0.2">
      <c r="A112" s="56"/>
      <c r="B112" s="56"/>
    </row>
    <row r="113" spans="1:2" ht="12.75" customHeight="1" x14ac:dyDescent="0.2">
      <c r="A113" s="56"/>
      <c r="B113" s="56"/>
    </row>
    <row r="114" spans="1:2" ht="12.75" customHeight="1" x14ac:dyDescent="0.2">
      <c r="A114" s="56"/>
      <c r="B114" s="56"/>
    </row>
    <row r="115" spans="1:2" ht="12.75" customHeight="1" x14ac:dyDescent="0.2">
      <c r="A115" s="56"/>
      <c r="B115" s="56"/>
    </row>
    <row r="116" spans="1:2" ht="12.75" customHeight="1" x14ac:dyDescent="0.2">
      <c r="A116" s="56"/>
      <c r="B116" s="56"/>
    </row>
    <row r="117" spans="1:2" ht="12.75" customHeight="1" x14ac:dyDescent="0.2">
      <c r="A117" s="56"/>
      <c r="B117" s="56"/>
    </row>
    <row r="118" spans="1:2" ht="12.75" customHeight="1" x14ac:dyDescent="0.2">
      <c r="A118" s="56"/>
      <c r="B118" s="56"/>
    </row>
    <row r="119" spans="1:2" ht="12.75" customHeight="1" x14ac:dyDescent="0.2">
      <c r="A119" s="56"/>
      <c r="B119" s="56"/>
    </row>
    <row r="120" spans="1:2" ht="12.75" customHeight="1" x14ac:dyDescent="0.2">
      <c r="A120" s="56"/>
      <c r="B120" s="56"/>
    </row>
    <row r="121" spans="1:2" ht="12.75" customHeight="1" x14ac:dyDescent="0.2">
      <c r="A121" s="56"/>
      <c r="B121" s="56"/>
    </row>
    <row r="122" spans="1:2" ht="12.75" customHeight="1" x14ac:dyDescent="0.2">
      <c r="A122" s="56"/>
      <c r="B122" s="56"/>
    </row>
    <row r="123" spans="1:2" ht="12.75" customHeight="1" x14ac:dyDescent="0.2">
      <c r="A123" s="56"/>
      <c r="B123" s="56"/>
    </row>
    <row r="124" spans="1:2" ht="12.75" customHeight="1" x14ac:dyDescent="0.2">
      <c r="A124" s="56"/>
      <c r="B124" s="56"/>
    </row>
    <row r="125" spans="1:2" ht="12.75" customHeight="1" x14ac:dyDescent="0.2">
      <c r="A125" s="56"/>
      <c r="B125" s="56"/>
    </row>
    <row r="126" spans="1:2" ht="12.75" customHeight="1" x14ac:dyDescent="0.2">
      <c r="A126" s="56"/>
      <c r="B126" s="56"/>
    </row>
    <row r="127" spans="1:2" ht="12.75" customHeight="1" x14ac:dyDescent="0.2">
      <c r="A127" s="56"/>
      <c r="B127" s="56"/>
    </row>
    <row r="128" spans="1:2" ht="12.75" customHeight="1" x14ac:dyDescent="0.2">
      <c r="A128" s="56"/>
      <c r="B128" s="56"/>
    </row>
    <row r="129" spans="1:2" ht="12.75" customHeight="1" x14ac:dyDescent="0.2">
      <c r="A129" s="56"/>
      <c r="B129" s="56"/>
    </row>
    <row r="130" spans="1:2" ht="12.75" customHeight="1" x14ac:dyDescent="0.2">
      <c r="A130" s="56"/>
      <c r="B130" s="56"/>
    </row>
    <row r="131" spans="1:2" ht="12.75" customHeight="1" x14ac:dyDescent="0.2">
      <c r="A131" s="56"/>
      <c r="B131" s="56"/>
    </row>
    <row r="132" spans="1:2" ht="12.75" customHeight="1" x14ac:dyDescent="0.2">
      <c r="A132" s="56"/>
      <c r="B132" s="56"/>
    </row>
    <row r="133" spans="1:2" ht="12.75" customHeight="1" x14ac:dyDescent="0.2">
      <c r="A133" s="56"/>
      <c r="B133" s="56"/>
    </row>
    <row r="134" spans="1:2" ht="12.75" customHeight="1" x14ac:dyDescent="0.2">
      <c r="A134" s="56"/>
      <c r="B134" s="56"/>
    </row>
    <row r="135" spans="1:2" ht="12.75" customHeight="1" x14ac:dyDescent="0.2">
      <c r="A135" s="56"/>
      <c r="B135" s="56"/>
    </row>
    <row r="136" spans="1:2" ht="12.75" customHeight="1" x14ac:dyDescent="0.2">
      <c r="A136" s="56"/>
      <c r="B136" s="56"/>
    </row>
    <row r="137" spans="1:2" ht="12.75" customHeight="1" x14ac:dyDescent="0.2">
      <c r="A137" s="56"/>
      <c r="B137" s="56"/>
    </row>
    <row r="138" spans="1:2" ht="12.75" customHeight="1" x14ac:dyDescent="0.2">
      <c r="A138" s="56"/>
      <c r="B138" s="56"/>
    </row>
    <row r="139" spans="1:2" ht="12.75" customHeight="1" x14ac:dyDescent="0.2">
      <c r="A139" s="56"/>
      <c r="B139" s="56"/>
    </row>
    <row r="140" spans="1:2" ht="12.75" customHeight="1" x14ac:dyDescent="0.2">
      <c r="A140" s="56"/>
      <c r="B140" s="56"/>
    </row>
    <row r="141" spans="1:2" ht="12.75" customHeight="1" x14ac:dyDescent="0.2">
      <c r="A141" s="56"/>
      <c r="B141" s="56"/>
    </row>
    <row r="142" spans="1:2" ht="12.75" customHeight="1" x14ac:dyDescent="0.2">
      <c r="A142" s="56"/>
      <c r="B142" s="56"/>
    </row>
    <row r="143" spans="1:2" ht="12.75" customHeight="1" x14ac:dyDescent="0.2">
      <c r="A143" s="56"/>
      <c r="B143" s="56"/>
    </row>
    <row r="144" spans="1:2" ht="12.75" customHeight="1" x14ac:dyDescent="0.2">
      <c r="A144" s="56"/>
      <c r="B144" s="56"/>
    </row>
    <row r="145" spans="1:2" ht="12.75" customHeight="1" x14ac:dyDescent="0.2">
      <c r="A145" s="56"/>
      <c r="B145" s="56"/>
    </row>
    <row r="146" spans="1:2" ht="12.75" customHeight="1" x14ac:dyDescent="0.2">
      <c r="A146" s="56"/>
      <c r="B146" s="56"/>
    </row>
    <row r="147" spans="1:2" ht="12.75" customHeight="1" x14ac:dyDescent="0.2">
      <c r="A147" s="56"/>
      <c r="B147" s="56"/>
    </row>
    <row r="148" spans="1:2" ht="12.75" customHeight="1" x14ac:dyDescent="0.2">
      <c r="A148" s="56"/>
      <c r="B148" s="56"/>
    </row>
    <row r="149" spans="1:2" ht="12.75" customHeight="1" x14ac:dyDescent="0.2">
      <c r="A149" s="56"/>
      <c r="B149" s="56"/>
    </row>
    <row r="150" spans="1:2" ht="12.75" customHeight="1" x14ac:dyDescent="0.2">
      <c r="A150" s="56"/>
      <c r="B150" s="56"/>
    </row>
    <row r="151" spans="1:2" ht="12.75" customHeight="1" x14ac:dyDescent="0.2">
      <c r="A151" s="56"/>
      <c r="B151" s="56"/>
    </row>
    <row r="152" spans="1:2" ht="12.75" customHeight="1" x14ac:dyDescent="0.2">
      <c r="A152" s="56"/>
      <c r="B152" s="56"/>
    </row>
    <row r="153" spans="1:2" ht="12.75" customHeight="1" x14ac:dyDescent="0.2">
      <c r="A153" s="56"/>
      <c r="B153" s="56"/>
    </row>
    <row r="154" spans="1:2" ht="12.75" customHeight="1" x14ac:dyDescent="0.2">
      <c r="A154" s="56"/>
      <c r="B154" s="56"/>
    </row>
    <row r="155" spans="1:2" ht="12.75" customHeight="1" x14ac:dyDescent="0.2">
      <c r="A155" s="56"/>
      <c r="B155" s="56"/>
    </row>
    <row r="156" spans="1:2" ht="12.75" customHeight="1" x14ac:dyDescent="0.2">
      <c r="A156" s="56"/>
      <c r="B156" s="56"/>
    </row>
    <row r="157" spans="1:2" ht="12.75" customHeight="1" x14ac:dyDescent="0.2">
      <c r="A157" s="56"/>
      <c r="B157" s="56"/>
    </row>
    <row r="158" spans="1:2" ht="12.75" customHeight="1" x14ac:dyDescent="0.2">
      <c r="A158" s="56"/>
      <c r="B158" s="56"/>
    </row>
    <row r="159" spans="1:2" ht="12.75" customHeight="1" x14ac:dyDescent="0.2">
      <c r="A159" s="56"/>
      <c r="B159" s="56"/>
    </row>
    <row r="160" spans="1:2" ht="12.75" customHeight="1" x14ac:dyDescent="0.2">
      <c r="A160" s="56"/>
      <c r="B160" s="56"/>
    </row>
    <row r="161" spans="1:2" ht="12.75" customHeight="1" x14ac:dyDescent="0.2">
      <c r="A161" s="56"/>
      <c r="B161" s="56"/>
    </row>
    <row r="162" spans="1:2" ht="12.75" customHeight="1" x14ac:dyDescent="0.2">
      <c r="A162" s="56"/>
      <c r="B162" s="56"/>
    </row>
    <row r="163" spans="1:2" ht="12.75" customHeight="1" x14ac:dyDescent="0.2">
      <c r="A163" s="56"/>
      <c r="B163" s="56"/>
    </row>
    <row r="164" spans="1:2" ht="12.75" customHeight="1" x14ac:dyDescent="0.2">
      <c r="A164" s="56"/>
      <c r="B164" s="56"/>
    </row>
    <row r="165" spans="1:2" ht="12.75" customHeight="1" x14ac:dyDescent="0.2">
      <c r="A165" s="56"/>
      <c r="B165" s="56"/>
    </row>
    <row r="166" spans="1:2" ht="12.75" customHeight="1" x14ac:dyDescent="0.2">
      <c r="A166" s="56"/>
      <c r="B166" s="56"/>
    </row>
    <row r="167" spans="1:2" ht="12.75" customHeight="1" x14ac:dyDescent="0.2">
      <c r="A167" s="56"/>
      <c r="B167" s="56"/>
    </row>
    <row r="168" spans="1:2" ht="12.75" customHeight="1" x14ac:dyDescent="0.2">
      <c r="A168" s="56"/>
      <c r="B168" s="56"/>
    </row>
    <row r="169" spans="1:2" ht="12.75" customHeight="1" x14ac:dyDescent="0.2">
      <c r="A169" s="56"/>
      <c r="B169" s="56"/>
    </row>
    <row r="170" spans="1:2" ht="12.75" customHeight="1" x14ac:dyDescent="0.2">
      <c r="A170" s="56"/>
      <c r="B170" s="56"/>
    </row>
    <row r="171" spans="1:2" ht="12.75" customHeight="1" x14ac:dyDescent="0.2">
      <c r="A171" s="56"/>
      <c r="B171" s="56"/>
    </row>
    <row r="172" spans="1:2" ht="12.75" customHeight="1" x14ac:dyDescent="0.2">
      <c r="A172" s="56"/>
      <c r="B172" s="56"/>
    </row>
    <row r="173" spans="1:2" ht="12.75" customHeight="1" x14ac:dyDescent="0.2">
      <c r="A173" s="56"/>
      <c r="B173" s="56"/>
    </row>
    <row r="174" spans="1:2" ht="12.75" customHeight="1" x14ac:dyDescent="0.2">
      <c r="A174" s="56"/>
      <c r="B174" s="56"/>
    </row>
    <row r="175" spans="1:2" ht="12.75" customHeight="1" x14ac:dyDescent="0.2">
      <c r="A175" s="56"/>
      <c r="B175" s="56"/>
    </row>
    <row r="176" spans="1:2" ht="12.75" customHeight="1" x14ac:dyDescent="0.2">
      <c r="A176" s="56"/>
      <c r="B176" s="56"/>
    </row>
    <row r="177" spans="1:2" ht="12.75" customHeight="1" x14ac:dyDescent="0.2">
      <c r="A177" s="56"/>
      <c r="B177" s="56"/>
    </row>
    <row r="178" spans="1:2" ht="12.75" customHeight="1" x14ac:dyDescent="0.2">
      <c r="A178" s="56"/>
      <c r="B178" s="56"/>
    </row>
    <row r="179" spans="1:2" ht="12.75" customHeight="1" x14ac:dyDescent="0.2">
      <c r="A179" s="56"/>
      <c r="B179" s="56"/>
    </row>
    <row r="180" spans="1:2" ht="12.75" customHeight="1" x14ac:dyDescent="0.2">
      <c r="A180" s="56"/>
      <c r="B180" s="56"/>
    </row>
    <row r="181" spans="1:2" ht="12.75" customHeight="1" x14ac:dyDescent="0.2">
      <c r="A181" s="56"/>
      <c r="B181" s="56"/>
    </row>
    <row r="182" spans="1:2" ht="12.75" customHeight="1" x14ac:dyDescent="0.2">
      <c r="A182" s="56"/>
      <c r="B182" s="56"/>
    </row>
    <row r="183" spans="1:2" ht="12.75" customHeight="1" x14ac:dyDescent="0.2">
      <c r="A183" s="56"/>
      <c r="B183" s="56"/>
    </row>
    <row r="184" spans="1:2" ht="12.75" customHeight="1" x14ac:dyDescent="0.2">
      <c r="A184" s="56"/>
      <c r="B184" s="56"/>
    </row>
    <row r="185" spans="1:2" ht="12.75" customHeight="1" x14ac:dyDescent="0.2">
      <c r="A185" s="56"/>
      <c r="B185" s="56"/>
    </row>
    <row r="186" spans="1:2" ht="12.75" customHeight="1" x14ac:dyDescent="0.2">
      <c r="A186" s="56"/>
      <c r="B186" s="56"/>
    </row>
    <row r="187" spans="1:2" ht="12.75" customHeight="1" x14ac:dyDescent="0.2">
      <c r="A187" s="56"/>
      <c r="B187" s="56"/>
    </row>
    <row r="188" spans="1:2" ht="12.75" customHeight="1" x14ac:dyDescent="0.2">
      <c r="A188" s="56"/>
      <c r="B188" s="56"/>
    </row>
    <row r="189" spans="1:2" ht="12.75" customHeight="1" x14ac:dyDescent="0.2">
      <c r="A189" s="56"/>
      <c r="B189" s="56"/>
    </row>
    <row r="190" spans="1:2" ht="12.75" customHeight="1" x14ac:dyDescent="0.2">
      <c r="A190" s="56"/>
      <c r="B190" s="56"/>
    </row>
    <row r="191" spans="1:2" ht="12.75" customHeight="1" x14ac:dyDescent="0.2">
      <c r="A191" s="56"/>
      <c r="B191" s="56"/>
    </row>
    <row r="192" spans="1:2" ht="12.75" customHeight="1" x14ac:dyDescent="0.2">
      <c r="A192" s="56"/>
      <c r="B192" s="56"/>
    </row>
    <row r="193" spans="1:2" ht="12.75" customHeight="1" x14ac:dyDescent="0.2">
      <c r="A193" s="56"/>
      <c r="B193" s="56"/>
    </row>
    <row r="194" spans="1:2" ht="12.75" customHeight="1" x14ac:dyDescent="0.2">
      <c r="A194" s="56"/>
      <c r="B194" s="56"/>
    </row>
    <row r="195" spans="1:2" ht="12.75" customHeight="1" x14ac:dyDescent="0.2">
      <c r="A195" s="56"/>
      <c r="B195" s="56"/>
    </row>
    <row r="196" spans="1:2" ht="12.75" customHeight="1" x14ac:dyDescent="0.2">
      <c r="A196" s="56"/>
      <c r="B196" s="56"/>
    </row>
    <row r="197" spans="1:2" ht="12.75" customHeight="1" x14ac:dyDescent="0.2">
      <c r="A197" s="56"/>
      <c r="B197" s="56"/>
    </row>
    <row r="198" spans="1:2" ht="12.75" customHeight="1" x14ac:dyDescent="0.2">
      <c r="A198" s="56"/>
      <c r="B198" s="56"/>
    </row>
    <row r="199" spans="1:2" ht="12.75" customHeight="1" x14ac:dyDescent="0.2">
      <c r="A199" s="56"/>
      <c r="B199" s="56"/>
    </row>
    <row r="200" spans="1:2" ht="12.75" customHeight="1" x14ac:dyDescent="0.2">
      <c r="A200" s="56"/>
      <c r="B200" s="56"/>
    </row>
    <row r="201" spans="1:2" ht="12.75" customHeight="1" x14ac:dyDescent="0.2">
      <c r="A201" s="56"/>
      <c r="B201" s="56"/>
    </row>
    <row r="202" spans="1:2" ht="12.75" customHeight="1" x14ac:dyDescent="0.2">
      <c r="A202" s="56"/>
      <c r="B202" s="56"/>
    </row>
    <row r="203" spans="1:2" ht="12.75" customHeight="1" x14ac:dyDescent="0.2">
      <c r="A203" s="56"/>
      <c r="B203" s="56"/>
    </row>
    <row r="204" spans="1:2" ht="12.75" customHeight="1" x14ac:dyDescent="0.2">
      <c r="A204" s="56"/>
      <c r="B204" s="56"/>
    </row>
    <row r="205" spans="1:2" ht="12.75" customHeight="1" x14ac:dyDescent="0.2">
      <c r="A205" s="56"/>
      <c r="B205" s="56"/>
    </row>
    <row r="206" spans="1:2" ht="12.75" customHeight="1" x14ac:dyDescent="0.2">
      <c r="A206" s="56"/>
      <c r="B206" s="56"/>
    </row>
    <row r="207" spans="1:2" ht="12.75" customHeight="1" x14ac:dyDescent="0.2">
      <c r="A207" s="56"/>
      <c r="B207" s="56"/>
    </row>
    <row r="208" spans="1:2" ht="12.75" customHeight="1" x14ac:dyDescent="0.2">
      <c r="A208" s="56"/>
      <c r="B208" s="56"/>
    </row>
    <row r="209" spans="1:2" ht="12.75" customHeight="1" x14ac:dyDescent="0.2">
      <c r="A209" s="56"/>
      <c r="B209" s="56"/>
    </row>
    <row r="210" spans="1:2" ht="12.75" customHeight="1" x14ac:dyDescent="0.2">
      <c r="A210" s="56"/>
      <c r="B210" s="56"/>
    </row>
    <row r="211" spans="1:2" ht="12.75" customHeight="1" x14ac:dyDescent="0.2">
      <c r="A211" s="56"/>
      <c r="B211" s="56"/>
    </row>
    <row r="212" spans="1:2" ht="12.75" customHeight="1" x14ac:dyDescent="0.2">
      <c r="A212" s="56"/>
      <c r="B212" s="56"/>
    </row>
    <row r="213" spans="1:2" ht="12.75" customHeight="1" x14ac:dyDescent="0.2">
      <c r="A213" s="56"/>
      <c r="B213" s="56"/>
    </row>
    <row r="214" spans="1:2" ht="12.75" customHeight="1" x14ac:dyDescent="0.2">
      <c r="A214" s="56"/>
      <c r="B214" s="56"/>
    </row>
    <row r="215" spans="1:2" ht="12.75" customHeight="1" x14ac:dyDescent="0.2">
      <c r="A215" s="56"/>
      <c r="B215" s="56"/>
    </row>
    <row r="216" spans="1:2" ht="12.75" customHeight="1" x14ac:dyDescent="0.2">
      <c r="A216" s="56"/>
      <c r="B216" s="56"/>
    </row>
    <row r="217" spans="1:2" ht="12.75" customHeight="1" x14ac:dyDescent="0.2">
      <c r="A217" s="56"/>
      <c r="B217" s="56"/>
    </row>
    <row r="218" spans="1:2" ht="12.75" customHeight="1" x14ac:dyDescent="0.2">
      <c r="A218" s="56"/>
      <c r="B218" s="56"/>
    </row>
    <row r="219" spans="1:2" ht="12.75" customHeight="1" x14ac:dyDescent="0.2">
      <c r="A219" s="56"/>
      <c r="B219" s="56"/>
    </row>
    <row r="220" spans="1:2" ht="12.75" customHeight="1" x14ac:dyDescent="0.2">
      <c r="A220" s="56"/>
      <c r="B220" s="56"/>
    </row>
    <row r="221" spans="1:2" ht="12.75" customHeight="1" x14ac:dyDescent="0.2">
      <c r="A221" s="56"/>
      <c r="B221" s="56"/>
    </row>
    <row r="222" spans="1:2" ht="12.75" customHeight="1" x14ac:dyDescent="0.2">
      <c r="A222" s="56"/>
      <c r="B222" s="56"/>
    </row>
    <row r="223" spans="1:2" ht="12.75" customHeight="1" x14ac:dyDescent="0.2">
      <c r="A223" s="56"/>
      <c r="B223" s="56"/>
    </row>
    <row r="224" spans="1:2" ht="12.75" customHeight="1" x14ac:dyDescent="0.2">
      <c r="A224" s="56"/>
      <c r="B224" s="56"/>
    </row>
    <row r="225" spans="1:2" ht="12.75" customHeight="1" x14ac:dyDescent="0.2">
      <c r="A225" s="56"/>
      <c r="B225" s="56"/>
    </row>
    <row r="226" spans="1:2" ht="12.75" customHeight="1" x14ac:dyDescent="0.2">
      <c r="A226" s="56"/>
      <c r="B226" s="56"/>
    </row>
    <row r="227" spans="1:2" ht="12.75" customHeight="1" x14ac:dyDescent="0.2">
      <c r="A227" s="56"/>
      <c r="B227" s="56"/>
    </row>
    <row r="228" spans="1:2" ht="12.75" customHeight="1" x14ac:dyDescent="0.2">
      <c r="A228" s="56"/>
      <c r="B228" s="56"/>
    </row>
    <row r="229" spans="1:2" ht="12.75" customHeight="1" x14ac:dyDescent="0.2">
      <c r="A229" s="56"/>
      <c r="B229" s="56"/>
    </row>
    <row r="230" spans="1:2" ht="12.75" customHeight="1" x14ac:dyDescent="0.2">
      <c r="A230" s="56"/>
      <c r="B230" s="56"/>
    </row>
    <row r="231" spans="1:2" ht="12.75" customHeight="1" x14ac:dyDescent="0.2">
      <c r="A231" s="56"/>
      <c r="B231" s="56"/>
    </row>
    <row r="232" spans="1:2" ht="12.75" customHeight="1" x14ac:dyDescent="0.2">
      <c r="A232" s="56"/>
      <c r="B232" s="56"/>
    </row>
    <row r="233" spans="1:2" ht="12.75" customHeight="1" x14ac:dyDescent="0.2">
      <c r="A233" s="56"/>
      <c r="B233" s="56"/>
    </row>
    <row r="234" spans="1:2" ht="12.75" customHeight="1" x14ac:dyDescent="0.2">
      <c r="A234" s="56"/>
      <c r="B234" s="56"/>
    </row>
    <row r="235" spans="1:2" ht="12.75" customHeight="1" x14ac:dyDescent="0.2">
      <c r="A235" s="56"/>
      <c r="B235" s="56"/>
    </row>
    <row r="236" spans="1:2" ht="12.75" customHeight="1" x14ac:dyDescent="0.2">
      <c r="A236" s="56"/>
      <c r="B236" s="56"/>
    </row>
    <row r="237" spans="1:2" ht="12.75" customHeight="1" x14ac:dyDescent="0.2">
      <c r="A237" s="56"/>
      <c r="B237" s="56"/>
    </row>
    <row r="238" spans="1:2" ht="12.75" customHeight="1" x14ac:dyDescent="0.2">
      <c r="A238" s="56"/>
      <c r="B238" s="56"/>
    </row>
    <row r="239" spans="1:2" ht="12.75" customHeight="1" x14ac:dyDescent="0.2">
      <c r="A239" s="56"/>
      <c r="B239" s="56"/>
    </row>
    <row r="240" spans="1:2" ht="12.75" customHeight="1" x14ac:dyDescent="0.2">
      <c r="A240" s="56"/>
      <c r="B240" s="56"/>
    </row>
    <row r="241" spans="1:2" ht="12.75" customHeight="1" x14ac:dyDescent="0.2">
      <c r="A241" s="56"/>
      <c r="B241" s="56"/>
    </row>
    <row r="242" spans="1:2" ht="12.75" customHeight="1" x14ac:dyDescent="0.2">
      <c r="A242" s="56"/>
      <c r="B242" s="56"/>
    </row>
    <row r="243" spans="1:2" ht="12.75" customHeight="1" x14ac:dyDescent="0.2">
      <c r="A243" s="56"/>
      <c r="B243" s="56"/>
    </row>
    <row r="244" spans="1:2" ht="12.75" customHeight="1" x14ac:dyDescent="0.2">
      <c r="A244" s="56"/>
      <c r="B244" s="56"/>
    </row>
    <row r="245" spans="1:2" ht="12.75" customHeight="1" x14ac:dyDescent="0.2">
      <c r="A245" s="56"/>
      <c r="B245" s="56"/>
    </row>
    <row r="246" spans="1:2" ht="12.75" customHeight="1" x14ac:dyDescent="0.2">
      <c r="A246" s="56"/>
      <c r="B246" s="56"/>
    </row>
    <row r="247" spans="1:2" ht="12.75" customHeight="1" x14ac:dyDescent="0.2">
      <c r="A247" s="56"/>
      <c r="B247" s="56"/>
    </row>
    <row r="248" spans="1:2" ht="12.75" customHeight="1" x14ac:dyDescent="0.2">
      <c r="A248" s="56"/>
      <c r="B248" s="56"/>
    </row>
    <row r="249" spans="1:2" ht="12.75" customHeight="1" x14ac:dyDescent="0.2">
      <c r="A249" s="56"/>
      <c r="B249" s="56"/>
    </row>
    <row r="250" spans="1:2" ht="12.75" customHeight="1" x14ac:dyDescent="0.2">
      <c r="A250" s="56"/>
      <c r="B250" s="56"/>
    </row>
    <row r="251" spans="1:2" ht="12.75" customHeight="1" x14ac:dyDescent="0.2">
      <c r="A251" s="56"/>
      <c r="B251" s="56"/>
    </row>
    <row r="252" spans="1:2" ht="12.75" customHeight="1" x14ac:dyDescent="0.2">
      <c r="A252" s="56"/>
      <c r="B252" s="56"/>
    </row>
    <row r="253" spans="1:2" ht="12.75" customHeight="1" x14ac:dyDescent="0.2">
      <c r="A253" s="56"/>
      <c r="B253" s="56"/>
    </row>
    <row r="254" spans="1:2" ht="12.75" customHeight="1" x14ac:dyDescent="0.2">
      <c r="A254" s="56"/>
      <c r="B254" s="56"/>
    </row>
    <row r="255" spans="1:2" ht="12.75" customHeight="1" x14ac:dyDescent="0.2">
      <c r="A255" s="56"/>
      <c r="B255" s="56"/>
    </row>
    <row r="256" spans="1:2" ht="12.75" customHeight="1" x14ac:dyDescent="0.2">
      <c r="A256" s="56"/>
      <c r="B256" s="56"/>
    </row>
    <row r="257" spans="1:2" ht="12.75" customHeight="1" x14ac:dyDescent="0.2">
      <c r="A257" s="56"/>
      <c r="B257" s="56"/>
    </row>
    <row r="258" spans="1:2" ht="12.75" customHeight="1" x14ac:dyDescent="0.2">
      <c r="A258" s="56"/>
      <c r="B258" s="56"/>
    </row>
    <row r="259" spans="1:2" ht="12.75" customHeight="1" x14ac:dyDescent="0.2">
      <c r="A259" s="56"/>
      <c r="B259" s="56"/>
    </row>
    <row r="260" spans="1:2" ht="12.75" customHeight="1" x14ac:dyDescent="0.2">
      <c r="A260" s="56"/>
      <c r="B260" s="56"/>
    </row>
    <row r="261" spans="1:2" ht="12.75" customHeight="1" x14ac:dyDescent="0.2">
      <c r="A261" s="56"/>
      <c r="B261" s="56"/>
    </row>
    <row r="262" spans="1:2" ht="12.75" customHeight="1" x14ac:dyDescent="0.2">
      <c r="A262" s="56"/>
      <c r="B262" s="56"/>
    </row>
    <row r="263" spans="1:2" ht="12.75" customHeight="1" x14ac:dyDescent="0.2">
      <c r="A263" s="56"/>
      <c r="B263" s="56"/>
    </row>
    <row r="264" spans="1:2" ht="12.75" customHeight="1" x14ac:dyDescent="0.2">
      <c r="A264" s="56"/>
      <c r="B264" s="56"/>
    </row>
    <row r="265" spans="1:2" ht="12.75" customHeight="1" x14ac:dyDescent="0.2">
      <c r="A265" s="56"/>
      <c r="B265" s="56"/>
    </row>
    <row r="266" spans="1:2" ht="12.75" customHeight="1" x14ac:dyDescent="0.2">
      <c r="A266" s="56"/>
      <c r="B266" s="56"/>
    </row>
    <row r="267" spans="1:2" ht="12.75" customHeight="1" x14ac:dyDescent="0.2">
      <c r="A267" s="56"/>
      <c r="B267" s="56"/>
    </row>
    <row r="268" spans="1:2" ht="12.75" customHeight="1" x14ac:dyDescent="0.2">
      <c r="A268" s="56"/>
      <c r="B268" s="56"/>
    </row>
    <row r="269" spans="1:2" ht="12.75" customHeight="1" x14ac:dyDescent="0.2">
      <c r="A269" s="56"/>
      <c r="B269" s="56"/>
    </row>
    <row r="270" spans="1:2" ht="12.75" customHeight="1" x14ac:dyDescent="0.2">
      <c r="A270" s="56"/>
      <c r="B270" s="56"/>
    </row>
    <row r="271" spans="1:2" ht="12.75" customHeight="1" x14ac:dyDescent="0.2">
      <c r="A271" s="56"/>
      <c r="B271" s="56"/>
    </row>
    <row r="272" spans="1:2" ht="12.75" customHeight="1" x14ac:dyDescent="0.2">
      <c r="A272" s="56"/>
      <c r="B272" s="56"/>
    </row>
    <row r="273" spans="1:2" ht="12.75" customHeight="1" x14ac:dyDescent="0.2">
      <c r="A273" s="56"/>
      <c r="B273" s="56"/>
    </row>
    <row r="274" spans="1:2" ht="12.75" customHeight="1" x14ac:dyDescent="0.2">
      <c r="A274" s="56"/>
      <c r="B274" s="56"/>
    </row>
    <row r="275" spans="1:2" ht="12.75" customHeight="1" x14ac:dyDescent="0.2">
      <c r="A275" s="56"/>
      <c r="B275" s="56"/>
    </row>
    <row r="276" spans="1:2" ht="12.75" customHeight="1" x14ac:dyDescent="0.2">
      <c r="A276" s="56"/>
      <c r="B276" s="56"/>
    </row>
    <row r="277" spans="1:2" ht="12.75" customHeight="1" x14ac:dyDescent="0.2">
      <c r="A277" s="56"/>
      <c r="B277" s="56"/>
    </row>
    <row r="278" spans="1:2" ht="12.75" customHeight="1" x14ac:dyDescent="0.2">
      <c r="A278" s="56"/>
      <c r="B278" s="56"/>
    </row>
    <row r="279" spans="1:2" ht="12.75" customHeight="1" x14ac:dyDescent="0.2">
      <c r="A279" s="56"/>
      <c r="B279" s="56"/>
    </row>
    <row r="280" spans="1:2" ht="12.75" customHeight="1" x14ac:dyDescent="0.2">
      <c r="A280" s="56"/>
      <c r="B280" s="56"/>
    </row>
    <row r="281" spans="1:2" ht="12.75" customHeight="1" x14ac:dyDescent="0.2">
      <c r="A281" s="56"/>
      <c r="B281" s="56"/>
    </row>
    <row r="282" spans="1:2" ht="12.75" customHeight="1" x14ac:dyDescent="0.2">
      <c r="A282" s="56"/>
      <c r="B282" s="56"/>
    </row>
    <row r="283" spans="1:2" ht="12.75" customHeight="1" x14ac:dyDescent="0.2">
      <c r="A283" s="56"/>
      <c r="B283" s="56"/>
    </row>
    <row r="284" spans="1:2" ht="12.75" customHeight="1" x14ac:dyDescent="0.2">
      <c r="A284" s="56"/>
      <c r="B284" s="56"/>
    </row>
    <row r="285" spans="1:2" ht="12.75" customHeight="1" x14ac:dyDescent="0.2">
      <c r="A285" s="56"/>
      <c r="B285" s="56"/>
    </row>
    <row r="286" spans="1:2" ht="12.75" customHeight="1" x14ac:dyDescent="0.2">
      <c r="A286" s="56"/>
      <c r="B286" s="56"/>
    </row>
    <row r="287" spans="1:2" ht="12.75" customHeight="1" x14ac:dyDescent="0.2">
      <c r="A287" s="56"/>
      <c r="B287" s="56"/>
    </row>
    <row r="288" spans="1:2" ht="12.75" customHeight="1" x14ac:dyDescent="0.2">
      <c r="A288" s="56"/>
      <c r="B288" s="56"/>
    </row>
    <row r="289" spans="1:2" ht="12.75" customHeight="1" x14ac:dyDescent="0.2">
      <c r="A289" s="56"/>
      <c r="B289" s="56"/>
    </row>
    <row r="290" spans="1:2" ht="12.75" customHeight="1" x14ac:dyDescent="0.2">
      <c r="A290" s="56"/>
      <c r="B290" s="56"/>
    </row>
    <row r="291" spans="1:2" ht="12.75" customHeight="1" x14ac:dyDescent="0.2">
      <c r="A291" s="56"/>
      <c r="B291" s="56"/>
    </row>
    <row r="292" spans="1:2" ht="12.75" customHeight="1" x14ac:dyDescent="0.2">
      <c r="A292" s="56"/>
      <c r="B292" s="56"/>
    </row>
    <row r="293" spans="1:2" ht="12.75" customHeight="1" x14ac:dyDescent="0.2">
      <c r="A293" s="56"/>
      <c r="B293" s="56"/>
    </row>
    <row r="294" spans="1:2" ht="12.75" customHeight="1" x14ac:dyDescent="0.2">
      <c r="A294" s="56"/>
      <c r="B294" s="56"/>
    </row>
    <row r="295" spans="1:2" ht="12.75" customHeight="1" x14ac:dyDescent="0.2">
      <c r="A295" s="56"/>
      <c r="B295" s="56"/>
    </row>
    <row r="296" spans="1:2" ht="12.75" customHeight="1" x14ac:dyDescent="0.2">
      <c r="A296" s="56"/>
      <c r="B296" s="56"/>
    </row>
    <row r="297" spans="1:2" ht="12.75" customHeight="1" x14ac:dyDescent="0.2">
      <c r="A297" s="56"/>
      <c r="B297" s="56"/>
    </row>
    <row r="298" spans="1:2" ht="12.75" customHeight="1" x14ac:dyDescent="0.2">
      <c r="A298" s="56"/>
      <c r="B298" s="56"/>
    </row>
    <row r="299" spans="1:2" ht="12.75" customHeight="1" x14ac:dyDescent="0.2">
      <c r="A299" s="56"/>
      <c r="B299" s="56"/>
    </row>
    <row r="300" spans="1:2" ht="12.75" customHeight="1" x14ac:dyDescent="0.2">
      <c r="A300" s="56"/>
      <c r="B300" s="56"/>
    </row>
    <row r="301" spans="1:2" ht="12.75" customHeight="1" x14ac:dyDescent="0.2">
      <c r="A301" s="56"/>
      <c r="B301" s="56"/>
    </row>
    <row r="302" spans="1:2" ht="12.75" customHeight="1" x14ac:dyDescent="0.2">
      <c r="A302" s="56"/>
      <c r="B302" s="56"/>
    </row>
    <row r="303" spans="1:2" ht="12.75" customHeight="1" x14ac:dyDescent="0.2">
      <c r="A303" s="56"/>
      <c r="B303" s="56"/>
    </row>
    <row r="304" spans="1:2" ht="12.75" customHeight="1" x14ac:dyDescent="0.2">
      <c r="A304" s="56"/>
      <c r="B304" s="56"/>
    </row>
    <row r="305" spans="1:2" ht="12.75" customHeight="1" x14ac:dyDescent="0.2">
      <c r="A305" s="56"/>
      <c r="B305" s="56"/>
    </row>
    <row r="306" spans="1:2" ht="12.75" customHeight="1" x14ac:dyDescent="0.2">
      <c r="A306" s="56"/>
      <c r="B306" s="56"/>
    </row>
    <row r="307" spans="1:2" ht="12.75" customHeight="1" x14ac:dyDescent="0.2">
      <c r="A307" s="56"/>
      <c r="B307" s="56"/>
    </row>
    <row r="308" spans="1:2" ht="12.75" customHeight="1" x14ac:dyDescent="0.2">
      <c r="A308" s="56"/>
      <c r="B308" s="56"/>
    </row>
    <row r="309" spans="1:2" ht="12.75" customHeight="1" x14ac:dyDescent="0.2">
      <c r="A309" s="56"/>
      <c r="B309" s="56"/>
    </row>
    <row r="310" spans="1:2" ht="12.75" customHeight="1" x14ac:dyDescent="0.2">
      <c r="A310" s="56"/>
      <c r="B310" s="56"/>
    </row>
    <row r="311" spans="1:2" ht="12.75" customHeight="1" x14ac:dyDescent="0.2">
      <c r="A311" s="56"/>
      <c r="B311" s="56"/>
    </row>
    <row r="312" spans="1:2" ht="12.75" customHeight="1" x14ac:dyDescent="0.2">
      <c r="A312" s="56"/>
      <c r="B312" s="56"/>
    </row>
    <row r="313" spans="1:2" ht="12.75" customHeight="1" x14ac:dyDescent="0.2">
      <c r="A313" s="56"/>
      <c r="B313" s="56"/>
    </row>
    <row r="314" spans="1:2" ht="12.75" customHeight="1" x14ac:dyDescent="0.2">
      <c r="A314" s="56"/>
      <c r="B314" s="56"/>
    </row>
    <row r="315" spans="1:2" ht="12.75" customHeight="1" x14ac:dyDescent="0.2">
      <c r="A315" s="56"/>
      <c r="B315" s="56"/>
    </row>
    <row r="316" spans="1:2" ht="12.75" customHeight="1" x14ac:dyDescent="0.2">
      <c r="A316" s="56"/>
      <c r="B316" s="56"/>
    </row>
    <row r="317" spans="1:2" ht="12.75" customHeight="1" x14ac:dyDescent="0.2">
      <c r="A317" s="56"/>
      <c r="B317" s="56"/>
    </row>
    <row r="318" spans="1:2" ht="12.75" customHeight="1" x14ac:dyDescent="0.2">
      <c r="A318" s="56"/>
      <c r="B318" s="56"/>
    </row>
    <row r="319" spans="1:2" ht="12.75" customHeight="1" x14ac:dyDescent="0.2">
      <c r="A319" s="56"/>
      <c r="B319" s="56"/>
    </row>
    <row r="320" spans="1:2" ht="12.75" customHeight="1" x14ac:dyDescent="0.2">
      <c r="A320" s="56"/>
      <c r="B320" s="56"/>
    </row>
    <row r="321" spans="1:2" ht="12.75" customHeight="1" x14ac:dyDescent="0.2">
      <c r="A321" s="56"/>
      <c r="B321" s="56"/>
    </row>
    <row r="322" spans="1:2" ht="12.75" customHeight="1" x14ac:dyDescent="0.2">
      <c r="A322" s="56"/>
      <c r="B322" s="56"/>
    </row>
    <row r="323" spans="1:2" ht="12.75" customHeight="1" x14ac:dyDescent="0.2">
      <c r="A323" s="56"/>
      <c r="B323" s="56"/>
    </row>
    <row r="324" spans="1:2" ht="12.75" customHeight="1" x14ac:dyDescent="0.2">
      <c r="A324" s="56"/>
      <c r="B324" s="56"/>
    </row>
    <row r="325" spans="1:2" ht="12.75" customHeight="1" x14ac:dyDescent="0.2">
      <c r="A325" s="56"/>
      <c r="B325" s="56"/>
    </row>
    <row r="326" spans="1:2" ht="12.75" customHeight="1" x14ac:dyDescent="0.2">
      <c r="A326" s="56"/>
      <c r="B326" s="56"/>
    </row>
    <row r="327" spans="1:2" ht="12.75" customHeight="1" x14ac:dyDescent="0.2">
      <c r="A327" s="56"/>
      <c r="B327" s="56"/>
    </row>
    <row r="328" spans="1:2" ht="12.75" customHeight="1" x14ac:dyDescent="0.2">
      <c r="A328" s="56"/>
      <c r="B328" s="56"/>
    </row>
    <row r="329" spans="1:2" ht="12.75" customHeight="1" x14ac:dyDescent="0.2">
      <c r="A329" s="56"/>
      <c r="B329" s="56"/>
    </row>
    <row r="330" spans="1:2" ht="12.75" customHeight="1" x14ac:dyDescent="0.2">
      <c r="A330" s="56"/>
      <c r="B330" s="56"/>
    </row>
    <row r="331" spans="1:2" ht="12.75" customHeight="1" x14ac:dyDescent="0.2">
      <c r="A331" s="56"/>
      <c r="B331" s="56"/>
    </row>
    <row r="332" spans="1:2" ht="12.75" customHeight="1" x14ac:dyDescent="0.2">
      <c r="A332" s="56"/>
      <c r="B332" s="56"/>
    </row>
    <row r="333" spans="1:2" ht="12.75" customHeight="1" x14ac:dyDescent="0.2">
      <c r="A333" s="56"/>
      <c r="B333" s="56"/>
    </row>
    <row r="334" spans="1:2" ht="12.75" customHeight="1" x14ac:dyDescent="0.2">
      <c r="A334" s="56"/>
      <c r="B334" s="56"/>
    </row>
    <row r="335" spans="1:2" ht="12.75" customHeight="1" x14ac:dyDescent="0.2">
      <c r="A335" s="56"/>
      <c r="B335" s="56"/>
    </row>
    <row r="336" spans="1:2" ht="12.75" customHeight="1" x14ac:dyDescent="0.2">
      <c r="A336" s="56"/>
      <c r="B336" s="56"/>
    </row>
    <row r="337" spans="1:2" ht="12.75" customHeight="1" x14ac:dyDescent="0.2">
      <c r="A337" s="56"/>
      <c r="B337" s="56"/>
    </row>
    <row r="338" spans="1:2" ht="12.75" customHeight="1" x14ac:dyDescent="0.2">
      <c r="A338" s="56"/>
      <c r="B338" s="56"/>
    </row>
    <row r="339" spans="1:2" ht="12.75" customHeight="1" x14ac:dyDescent="0.2">
      <c r="A339" s="56"/>
      <c r="B339" s="56"/>
    </row>
    <row r="340" spans="1:2" ht="12.75" customHeight="1" x14ac:dyDescent="0.2">
      <c r="A340" s="56"/>
      <c r="B340" s="56"/>
    </row>
    <row r="341" spans="1:2" ht="12.75" customHeight="1" x14ac:dyDescent="0.2">
      <c r="A341" s="56"/>
      <c r="B341" s="56"/>
    </row>
    <row r="342" spans="1:2" ht="12.75" customHeight="1" x14ac:dyDescent="0.2">
      <c r="A342" s="56"/>
      <c r="B342" s="56"/>
    </row>
    <row r="343" spans="1:2" ht="12.75" customHeight="1" x14ac:dyDescent="0.2">
      <c r="A343" s="56"/>
      <c r="B343" s="56"/>
    </row>
    <row r="344" spans="1:2" ht="12.75" customHeight="1" x14ac:dyDescent="0.2">
      <c r="A344" s="56"/>
      <c r="B344" s="56"/>
    </row>
    <row r="345" spans="1:2" ht="12.75" customHeight="1" x14ac:dyDescent="0.2">
      <c r="A345" s="56"/>
      <c r="B345" s="56"/>
    </row>
    <row r="346" spans="1:2" ht="12.75" customHeight="1" x14ac:dyDescent="0.2">
      <c r="A346" s="56"/>
      <c r="B346" s="56"/>
    </row>
    <row r="347" spans="1:2" ht="12.75" customHeight="1" x14ac:dyDescent="0.2">
      <c r="A347" s="56"/>
      <c r="B347" s="56"/>
    </row>
    <row r="348" spans="1:2" ht="12.75" customHeight="1" x14ac:dyDescent="0.2">
      <c r="A348" s="56"/>
      <c r="B348" s="56"/>
    </row>
    <row r="349" spans="1:2" ht="12.75" customHeight="1" x14ac:dyDescent="0.2">
      <c r="A349" s="56"/>
      <c r="B349" s="56"/>
    </row>
    <row r="350" spans="1:2" ht="12.75" customHeight="1" x14ac:dyDescent="0.2">
      <c r="A350" s="56"/>
      <c r="B350" s="56"/>
    </row>
    <row r="351" spans="1:2" ht="12.75" customHeight="1" x14ac:dyDescent="0.2">
      <c r="A351" s="56"/>
      <c r="B351" s="56"/>
    </row>
    <row r="352" spans="1:2" ht="12.75" customHeight="1" x14ac:dyDescent="0.2">
      <c r="A352" s="56"/>
      <c r="B352" s="56"/>
    </row>
    <row r="353" spans="1:2" ht="12.75" customHeight="1" x14ac:dyDescent="0.2">
      <c r="A353" s="56"/>
      <c r="B353" s="56"/>
    </row>
    <row r="354" spans="1:2" ht="12.75" customHeight="1" x14ac:dyDescent="0.2">
      <c r="A354" s="56"/>
      <c r="B354" s="56"/>
    </row>
    <row r="355" spans="1:2" ht="12.75" customHeight="1" x14ac:dyDescent="0.2">
      <c r="A355" s="56"/>
      <c r="B355" s="56"/>
    </row>
    <row r="356" spans="1:2" ht="12.75" customHeight="1" x14ac:dyDescent="0.2">
      <c r="A356" s="56"/>
      <c r="B356" s="56"/>
    </row>
    <row r="357" spans="1:2" ht="12.75" customHeight="1" x14ac:dyDescent="0.2">
      <c r="A357" s="56"/>
      <c r="B357" s="56"/>
    </row>
    <row r="358" spans="1:2" ht="12.75" customHeight="1" x14ac:dyDescent="0.2">
      <c r="A358" s="56"/>
      <c r="B358" s="56"/>
    </row>
    <row r="359" spans="1:2" ht="12.75" customHeight="1" x14ac:dyDescent="0.2">
      <c r="A359" s="56"/>
      <c r="B359" s="56"/>
    </row>
    <row r="360" spans="1:2" ht="12.75" customHeight="1" x14ac:dyDescent="0.2">
      <c r="A360" s="56"/>
      <c r="B360" s="56"/>
    </row>
    <row r="361" spans="1:2" ht="12.75" customHeight="1" x14ac:dyDescent="0.2">
      <c r="A361" s="56"/>
      <c r="B361" s="56"/>
    </row>
    <row r="362" spans="1:2" ht="12.75" customHeight="1" x14ac:dyDescent="0.2">
      <c r="A362" s="56"/>
      <c r="B362" s="56"/>
    </row>
    <row r="363" spans="1:2" ht="12.75" customHeight="1" x14ac:dyDescent="0.2">
      <c r="A363" s="56"/>
      <c r="B363" s="56"/>
    </row>
    <row r="364" spans="1:2" ht="12.75" customHeight="1" x14ac:dyDescent="0.2">
      <c r="A364" s="56"/>
      <c r="B364" s="56"/>
    </row>
    <row r="365" spans="1:2" ht="12.75" customHeight="1" x14ac:dyDescent="0.2">
      <c r="A365" s="56"/>
      <c r="B365" s="56"/>
    </row>
    <row r="366" spans="1:2" ht="12.75" customHeight="1" x14ac:dyDescent="0.2">
      <c r="A366" s="56"/>
      <c r="B366" s="56"/>
    </row>
    <row r="367" spans="1:2" ht="12.75" customHeight="1" x14ac:dyDescent="0.2">
      <c r="A367" s="56"/>
      <c r="B367" s="56"/>
    </row>
    <row r="368" spans="1:2" ht="12.75" customHeight="1" x14ac:dyDescent="0.2">
      <c r="A368" s="56"/>
      <c r="B368" s="56"/>
    </row>
    <row r="369" spans="1:2" ht="12.75" customHeight="1" x14ac:dyDescent="0.2">
      <c r="A369" s="56"/>
      <c r="B369" s="56"/>
    </row>
    <row r="370" spans="1:2" ht="12.75" customHeight="1" x14ac:dyDescent="0.2">
      <c r="A370" s="56"/>
      <c r="B370" s="56"/>
    </row>
    <row r="371" spans="1:2" ht="12.75" customHeight="1" x14ac:dyDescent="0.2">
      <c r="A371" s="56"/>
      <c r="B371" s="56"/>
    </row>
    <row r="372" spans="1:2" ht="12.75" customHeight="1" x14ac:dyDescent="0.2">
      <c r="A372" s="56"/>
      <c r="B372" s="56"/>
    </row>
    <row r="373" spans="1:2" ht="12.75" customHeight="1" x14ac:dyDescent="0.2">
      <c r="A373" s="56"/>
      <c r="B373" s="56"/>
    </row>
    <row r="374" spans="1:2" ht="12.75" customHeight="1" x14ac:dyDescent="0.2">
      <c r="A374" s="56"/>
      <c r="B374" s="56"/>
    </row>
    <row r="375" spans="1:2" ht="12.75" customHeight="1" x14ac:dyDescent="0.2">
      <c r="A375" s="56"/>
      <c r="B375" s="56"/>
    </row>
    <row r="376" spans="1:2" ht="12.75" customHeight="1" x14ac:dyDescent="0.2">
      <c r="A376" s="56"/>
      <c r="B376" s="56"/>
    </row>
    <row r="377" spans="1:2" ht="12.75" customHeight="1" x14ac:dyDescent="0.2">
      <c r="A377" s="56"/>
      <c r="B377" s="56"/>
    </row>
    <row r="378" spans="1:2" ht="12.75" customHeight="1" x14ac:dyDescent="0.2">
      <c r="A378" s="56"/>
      <c r="B378" s="56"/>
    </row>
    <row r="379" spans="1:2" ht="12.75" customHeight="1" x14ac:dyDescent="0.2">
      <c r="A379" s="56"/>
      <c r="B379" s="56"/>
    </row>
    <row r="380" spans="1:2" ht="12.75" customHeight="1" x14ac:dyDescent="0.2">
      <c r="A380" s="56"/>
      <c r="B380" s="56"/>
    </row>
    <row r="381" spans="1:2" ht="12.75" customHeight="1" x14ac:dyDescent="0.2">
      <c r="A381" s="56"/>
      <c r="B381" s="56"/>
    </row>
    <row r="382" spans="1:2" ht="12.75" customHeight="1" x14ac:dyDescent="0.2">
      <c r="A382" s="56"/>
      <c r="B382" s="56"/>
    </row>
    <row r="383" spans="1:2" ht="12.75" customHeight="1" x14ac:dyDescent="0.2">
      <c r="A383" s="56"/>
      <c r="B383" s="56"/>
    </row>
    <row r="384" spans="1:2" ht="12.75" customHeight="1" x14ac:dyDescent="0.2">
      <c r="A384" s="56"/>
      <c r="B384" s="56"/>
    </row>
    <row r="385" spans="1:2" ht="12.75" customHeight="1" x14ac:dyDescent="0.2">
      <c r="A385" s="56"/>
      <c r="B385" s="56"/>
    </row>
    <row r="386" spans="1:2" ht="12.75" customHeight="1" x14ac:dyDescent="0.2">
      <c r="A386" s="56"/>
      <c r="B386" s="56"/>
    </row>
    <row r="387" spans="1:2" ht="12.75" customHeight="1" x14ac:dyDescent="0.2">
      <c r="A387" s="56"/>
      <c r="B387" s="56"/>
    </row>
    <row r="388" spans="1:2" ht="12.75" customHeight="1" x14ac:dyDescent="0.2">
      <c r="A388" s="56"/>
      <c r="B388" s="56"/>
    </row>
    <row r="389" spans="1:2" ht="12.75" customHeight="1" x14ac:dyDescent="0.2">
      <c r="A389" s="56"/>
      <c r="B389" s="56"/>
    </row>
    <row r="390" spans="1:2" ht="12.75" customHeight="1" x14ac:dyDescent="0.2">
      <c r="A390" s="56"/>
      <c r="B390" s="56"/>
    </row>
    <row r="391" spans="1:2" ht="12.75" customHeight="1" x14ac:dyDescent="0.2">
      <c r="A391" s="56"/>
      <c r="B391" s="56"/>
    </row>
    <row r="392" spans="1:2" ht="12.75" customHeight="1" x14ac:dyDescent="0.2">
      <c r="A392" s="56"/>
      <c r="B392" s="56"/>
    </row>
    <row r="393" spans="1:2" ht="12.75" customHeight="1" x14ac:dyDescent="0.2">
      <c r="A393" s="56"/>
      <c r="B393" s="56"/>
    </row>
    <row r="394" spans="1:2" ht="12.75" customHeight="1" x14ac:dyDescent="0.2">
      <c r="A394" s="56"/>
      <c r="B394" s="56"/>
    </row>
    <row r="395" spans="1:2" ht="12.75" customHeight="1" x14ac:dyDescent="0.2">
      <c r="A395" s="56"/>
      <c r="B395" s="56"/>
    </row>
    <row r="396" spans="1:2" ht="12.75" customHeight="1" x14ac:dyDescent="0.2">
      <c r="A396" s="56"/>
      <c r="B396" s="56"/>
    </row>
    <row r="397" spans="1:2" ht="12.75" customHeight="1" x14ac:dyDescent="0.2">
      <c r="A397" s="56"/>
      <c r="B397" s="56"/>
    </row>
    <row r="398" spans="1:2" ht="12.75" customHeight="1" x14ac:dyDescent="0.2">
      <c r="A398" s="56"/>
      <c r="B398" s="56"/>
    </row>
    <row r="399" spans="1:2" ht="12.75" customHeight="1" x14ac:dyDescent="0.2">
      <c r="A399" s="56"/>
      <c r="B399" s="56"/>
    </row>
    <row r="400" spans="1:2" ht="12.75" customHeight="1" x14ac:dyDescent="0.2">
      <c r="A400" s="56"/>
      <c r="B400" s="56"/>
    </row>
    <row r="401" spans="1:2" ht="12.75" customHeight="1" x14ac:dyDescent="0.2">
      <c r="A401" s="56"/>
      <c r="B401" s="56"/>
    </row>
    <row r="402" spans="1:2" ht="12.75" customHeight="1" x14ac:dyDescent="0.2">
      <c r="A402" s="56"/>
      <c r="B402" s="56"/>
    </row>
    <row r="403" spans="1:2" ht="12.75" customHeight="1" x14ac:dyDescent="0.2">
      <c r="A403" s="56"/>
      <c r="B403" s="56"/>
    </row>
    <row r="404" spans="1:2" ht="12.75" customHeight="1" x14ac:dyDescent="0.2">
      <c r="A404" s="56"/>
      <c r="B404" s="56"/>
    </row>
    <row r="405" spans="1:2" ht="12.75" customHeight="1" x14ac:dyDescent="0.2">
      <c r="A405" s="56"/>
      <c r="B405" s="56"/>
    </row>
    <row r="406" spans="1:2" ht="12.75" customHeight="1" x14ac:dyDescent="0.2">
      <c r="A406" s="56"/>
      <c r="B406" s="56"/>
    </row>
    <row r="407" spans="1:2" ht="12.75" customHeight="1" x14ac:dyDescent="0.2">
      <c r="A407" s="56"/>
      <c r="B407" s="56"/>
    </row>
    <row r="408" spans="1:2" ht="12.75" customHeight="1" x14ac:dyDescent="0.2">
      <c r="A408" s="56"/>
      <c r="B408" s="56"/>
    </row>
    <row r="409" spans="1:2" ht="12.75" customHeight="1" x14ac:dyDescent="0.2">
      <c r="A409" s="56"/>
      <c r="B409" s="56"/>
    </row>
    <row r="410" spans="1:2" ht="12.75" customHeight="1" x14ac:dyDescent="0.2">
      <c r="A410" s="56"/>
      <c r="B410" s="56"/>
    </row>
    <row r="411" spans="1:2" ht="12.75" customHeight="1" x14ac:dyDescent="0.2">
      <c r="A411" s="56"/>
      <c r="B411" s="56"/>
    </row>
    <row r="412" spans="1:2" ht="12.75" customHeight="1" x14ac:dyDescent="0.2">
      <c r="A412" s="56"/>
      <c r="B412" s="56"/>
    </row>
    <row r="413" spans="1:2" ht="12.75" customHeight="1" x14ac:dyDescent="0.2">
      <c r="A413" s="56"/>
      <c r="B413" s="56"/>
    </row>
    <row r="414" spans="1:2" ht="12.75" customHeight="1" x14ac:dyDescent="0.2">
      <c r="A414" s="56"/>
      <c r="B414" s="56"/>
    </row>
    <row r="415" spans="1:2" ht="12.75" customHeight="1" x14ac:dyDescent="0.2">
      <c r="A415" s="56"/>
      <c r="B415" s="56"/>
    </row>
    <row r="416" spans="1:2" ht="12.75" customHeight="1" x14ac:dyDescent="0.2">
      <c r="A416" s="56"/>
      <c r="B416" s="56"/>
    </row>
    <row r="417" spans="1:2" ht="12.75" customHeight="1" x14ac:dyDescent="0.2">
      <c r="A417" s="56"/>
      <c r="B417" s="56"/>
    </row>
    <row r="418" spans="1:2" ht="12.75" customHeight="1" x14ac:dyDescent="0.2">
      <c r="A418" s="56"/>
      <c r="B418" s="56"/>
    </row>
    <row r="419" spans="1:2" ht="12.75" customHeight="1" x14ac:dyDescent="0.2">
      <c r="A419" s="56"/>
      <c r="B419" s="56"/>
    </row>
    <row r="420" spans="1:2" ht="12.75" customHeight="1" x14ac:dyDescent="0.2">
      <c r="A420" s="56"/>
      <c r="B420" s="56"/>
    </row>
    <row r="421" spans="1:2" ht="12.75" customHeight="1" x14ac:dyDescent="0.2">
      <c r="A421" s="56"/>
      <c r="B421" s="56"/>
    </row>
    <row r="422" spans="1:2" ht="12.75" customHeight="1" x14ac:dyDescent="0.2">
      <c r="A422" s="56"/>
      <c r="B422" s="56"/>
    </row>
    <row r="423" spans="1:2" ht="12.75" customHeight="1" x14ac:dyDescent="0.2">
      <c r="A423" s="56"/>
      <c r="B423" s="56"/>
    </row>
    <row r="424" spans="1:2" ht="12.75" customHeight="1" x14ac:dyDescent="0.2">
      <c r="A424" s="56"/>
      <c r="B424" s="56"/>
    </row>
    <row r="425" spans="1:2" ht="12.75" customHeight="1" x14ac:dyDescent="0.2">
      <c r="A425" s="56"/>
      <c r="B425" s="56"/>
    </row>
    <row r="426" spans="1:2" ht="12.75" customHeight="1" x14ac:dyDescent="0.2">
      <c r="A426" s="56"/>
      <c r="B426" s="56"/>
    </row>
    <row r="427" spans="1:2" ht="12.75" customHeight="1" x14ac:dyDescent="0.2">
      <c r="A427" s="56"/>
      <c r="B427" s="56"/>
    </row>
    <row r="428" spans="1:2" ht="12.75" customHeight="1" x14ac:dyDescent="0.2">
      <c r="A428" s="56"/>
      <c r="B428" s="56"/>
    </row>
    <row r="429" spans="1:2" ht="12.75" customHeight="1" x14ac:dyDescent="0.2">
      <c r="A429" s="56"/>
      <c r="B429" s="56"/>
    </row>
    <row r="430" spans="1:2" ht="12.75" customHeight="1" x14ac:dyDescent="0.2">
      <c r="A430" s="56"/>
      <c r="B430" s="56"/>
    </row>
    <row r="431" spans="1:2" ht="12.75" customHeight="1" x14ac:dyDescent="0.2">
      <c r="A431" s="56"/>
      <c r="B431" s="56"/>
    </row>
    <row r="432" spans="1:2" ht="12.75" customHeight="1" x14ac:dyDescent="0.2">
      <c r="A432" s="56"/>
      <c r="B432" s="56"/>
    </row>
    <row r="433" spans="1:2" ht="12.75" customHeight="1" x14ac:dyDescent="0.2">
      <c r="A433" s="56"/>
      <c r="B433" s="56"/>
    </row>
    <row r="434" spans="1:2" ht="12.75" customHeight="1" x14ac:dyDescent="0.2">
      <c r="A434" s="56"/>
      <c r="B434" s="56"/>
    </row>
    <row r="435" spans="1:2" ht="12.75" customHeight="1" x14ac:dyDescent="0.2">
      <c r="A435" s="56"/>
      <c r="B435" s="56"/>
    </row>
    <row r="436" spans="1:2" ht="12.75" customHeight="1" x14ac:dyDescent="0.2">
      <c r="A436" s="56"/>
      <c r="B436" s="56"/>
    </row>
    <row r="437" spans="1:2" ht="12.75" customHeight="1" x14ac:dyDescent="0.2">
      <c r="A437" s="56"/>
      <c r="B437" s="56"/>
    </row>
    <row r="438" spans="1:2" ht="12.75" customHeight="1" x14ac:dyDescent="0.2">
      <c r="A438" s="56"/>
      <c r="B438" s="56"/>
    </row>
    <row r="439" spans="1:2" ht="12.75" customHeight="1" x14ac:dyDescent="0.2">
      <c r="A439" s="56"/>
      <c r="B439" s="56"/>
    </row>
    <row r="440" spans="1:2" ht="12.75" customHeight="1" x14ac:dyDescent="0.2">
      <c r="A440" s="56"/>
      <c r="B440" s="56"/>
    </row>
    <row r="441" spans="1:2" ht="12.75" customHeight="1" x14ac:dyDescent="0.2">
      <c r="A441" s="56"/>
      <c r="B441" s="56"/>
    </row>
    <row r="442" spans="1:2" ht="12.75" customHeight="1" x14ac:dyDescent="0.2">
      <c r="A442" s="56"/>
      <c r="B442" s="56"/>
    </row>
    <row r="443" spans="1:2" ht="12.75" customHeight="1" x14ac:dyDescent="0.2">
      <c r="A443" s="56"/>
      <c r="B443" s="56"/>
    </row>
    <row r="444" spans="1:2" ht="12.75" customHeight="1" x14ac:dyDescent="0.2">
      <c r="A444" s="56"/>
      <c r="B444" s="56"/>
    </row>
    <row r="445" spans="1:2" ht="12.75" customHeight="1" x14ac:dyDescent="0.2">
      <c r="A445" s="56"/>
      <c r="B445" s="56"/>
    </row>
    <row r="446" spans="1:2" ht="12.75" customHeight="1" x14ac:dyDescent="0.2">
      <c r="A446" s="56"/>
      <c r="B446" s="56"/>
    </row>
    <row r="447" spans="1:2" ht="12.75" customHeight="1" x14ac:dyDescent="0.2">
      <c r="A447" s="56"/>
      <c r="B447" s="56"/>
    </row>
    <row r="448" spans="1:2" ht="12.75" customHeight="1" x14ac:dyDescent="0.2">
      <c r="A448" s="56"/>
      <c r="B448" s="56"/>
    </row>
    <row r="449" spans="1:2" ht="12.75" customHeight="1" x14ac:dyDescent="0.2">
      <c r="A449" s="56"/>
      <c r="B449" s="56"/>
    </row>
    <row r="450" spans="1:2" ht="12.75" customHeight="1" x14ac:dyDescent="0.2">
      <c r="A450" s="56"/>
      <c r="B450" s="56"/>
    </row>
    <row r="451" spans="1:2" ht="12.75" customHeight="1" x14ac:dyDescent="0.2">
      <c r="A451" s="56"/>
      <c r="B451" s="56"/>
    </row>
    <row r="452" spans="1:2" ht="12.75" customHeight="1" x14ac:dyDescent="0.2">
      <c r="A452" s="56"/>
      <c r="B452" s="56"/>
    </row>
    <row r="453" spans="1:2" ht="12.75" customHeight="1" x14ac:dyDescent="0.2">
      <c r="A453" s="56"/>
      <c r="B453" s="56"/>
    </row>
    <row r="454" spans="1:2" ht="12.75" customHeight="1" x14ac:dyDescent="0.2">
      <c r="A454" s="56"/>
      <c r="B454" s="56"/>
    </row>
    <row r="455" spans="1:2" ht="12.75" customHeight="1" x14ac:dyDescent="0.2">
      <c r="A455" s="56"/>
      <c r="B455" s="56"/>
    </row>
    <row r="456" spans="1:2" ht="12.75" customHeight="1" x14ac:dyDescent="0.2">
      <c r="A456" s="56"/>
      <c r="B456" s="56"/>
    </row>
    <row r="457" spans="1:2" ht="12.75" customHeight="1" x14ac:dyDescent="0.2">
      <c r="A457" s="56"/>
      <c r="B457" s="56"/>
    </row>
    <row r="458" spans="1:2" ht="12.75" customHeight="1" x14ac:dyDescent="0.2">
      <c r="A458" s="56"/>
      <c r="B458" s="56"/>
    </row>
    <row r="459" spans="1:2" ht="12.75" customHeight="1" x14ac:dyDescent="0.2">
      <c r="A459" s="56"/>
      <c r="B459" s="56"/>
    </row>
    <row r="460" spans="1:2" ht="12.75" customHeight="1" x14ac:dyDescent="0.2">
      <c r="A460" s="56"/>
      <c r="B460" s="56"/>
    </row>
    <row r="461" spans="1:2" ht="12.75" customHeight="1" x14ac:dyDescent="0.2">
      <c r="A461" s="56"/>
      <c r="B461" s="56"/>
    </row>
    <row r="462" spans="1:2" ht="12.75" customHeight="1" x14ac:dyDescent="0.2">
      <c r="A462" s="56"/>
      <c r="B462" s="56"/>
    </row>
    <row r="463" spans="1:2" ht="12.75" customHeight="1" x14ac:dyDescent="0.2">
      <c r="A463" s="56"/>
      <c r="B463" s="56"/>
    </row>
    <row r="464" spans="1:2" ht="12.75" customHeight="1" x14ac:dyDescent="0.2">
      <c r="A464" s="56"/>
      <c r="B464" s="56"/>
    </row>
    <row r="465" spans="1:2" ht="12.75" customHeight="1" x14ac:dyDescent="0.2">
      <c r="A465" s="56"/>
      <c r="B465" s="56"/>
    </row>
    <row r="466" spans="1:2" ht="12.75" customHeight="1" x14ac:dyDescent="0.2">
      <c r="A466" s="56"/>
      <c r="B466" s="56"/>
    </row>
    <row r="467" spans="1:2" ht="12.75" customHeight="1" x14ac:dyDescent="0.2">
      <c r="A467" s="56"/>
      <c r="B467" s="56"/>
    </row>
    <row r="468" spans="1:2" ht="12.75" customHeight="1" x14ac:dyDescent="0.2">
      <c r="A468" s="56"/>
      <c r="B468" s="56"/>
    </row>
    <row r="469" spans="1:2" ht="12.75" customHeight="1" x14ac:dyDescent="0.2">
      <c r="A469" s="56"/>
      <c r="B469" s="56"/>
    </row>
    <row r="470" spans="1:2" ht="12.75" customHeight="1" x14ac:dyDescent="0.2">
      <c r="A470" s="56"/>
      <c r="B470" s="56"/>
    </row>
    <row r="471" spans="1:2" ht="12.75" customHeight="1" x14ac:dyDescent="0.2">
      <c r="A471" s="56"/>
      <c r="B471" s="56"/>
    </row>
    <row r="472" spans="1:2" ht="12.75" customHeight="1" x14ac:dyDescent="0.2">
      <c r="A472" s="56"/>
      <c r="B472" s="56"/>
    </row>
    <row r="473" spans="1:2" ht="12.75" customHeight="1" x14ac:dyDescent="0.2">
      <c r="A473" s="56"/>
      <c r="B473" s="56"/>
    </row>
    <row r="474" spans="1:2" ht="12.75" customHeight="1" x14ac:dyDescent="0.2">
      <c r="A474" s="56"/>
      <c r="B474" s="56"/>
    </row>
    <row r="475" spans="1:2" ht="12.75" customHeight="1" x14ac:dyDescent="0.2">
      <c r="A475" s="56"/>
      <c r="B475" s="56"/>
    </row>
    <row r="476" spans="1:2" ht="12.75" customHeight="1" x14ac:dyDescent="0.2">
      <c r="A476" s="56"/>
      <c r="B476" s="56"/>
    </row>
    <row r="477" spans="1:2" ht="12.75" customHeight="1" x14ac:dyDescent="0.2">
      <c r="A477" s="56"/>
      <c r="B477" s="56"/>
    </row>
    <row r="478" spans="1:2" ht="12.75" customHeight="1" x14ac:dyDescent="0.2">
      <c r="A478" s="56"/>
      <c r="B478" s="56"/>
    </row>
    <row r="479" spans="1:2" ht="12.75" customHeight="1" x14ac:dyDescent="0.2">
      <c r="A479" s="56"/>
      <c r="B479" s="56"/>
    </row>
    <row r="480" spans="1:2" ht="12.75" customHeight="1" x14ac:dyDescent="0.2">
      <c r="A480" s="56"/>
      <c r="B480" s="56"/>
    </row>
    <row r="481" spans="1:2" ht="12.75" customHeight="1" x14ac:dyDescent="0.2">
      <c r="A481" s="56"/>
      <c r="B481" s="56"/>
    </row>
    <row r="482" spans="1:2" ht="12.75" customHeight="1" x14ac:dyDescent="0.2">
      <c r="A482" s="56"/>
      <c r="B482" s="56"/>
    </row>
    <row r="483" spans="1:2" ht="12.75" customHeight="1" x14ac:dyDescent="0.2">
      <c r="A483" s="56"/>
      <c r="B483" s="56"/>
    </row>
    <row r="484" spans="1:2" ht="12.75" customHeight="1" x14ac:dyDescent="0.2">
      <c r="A484" s="56"/>
      <c r="B484" s="56"/>
    </row>
    <row r="485" spans="1:2" ht="12.75" customHeight="1" x14ac:dyDescent="0.2">
      <c r="A485" s="56"/>
      <c r="B485" s="56"/>
    </row>
    <row r="486" spans="1:2" ht="12.75" customHeight="1" x14ac:dyDescent="0.2">
      <c r="A486" s="56"/>
      <c r="B486" s="56"/>
    </row>
    <row r="487" spans="1:2" ht="12.75" customHeight="1" x14ac:dyDescent="0.2">
      <c r="A487" s="56"/>
      <c r="B487" s="56"/>
    </row>
    <row r="488" spans="1:2" ht="12.75" customHeight="1" x14ac:dyDescent="0.2">
      <c r="A488" s="56"/>
      <c r="B488" s="56"/>
    </row>
    <row r="489" spans="1:2" ht="12.75" customHeight="1" x14ac:dyDescent="0.2">
      <c r="A489" s="56"/>
      <c r="B489" s="56"/>
    </row>
    <row r="490" spans="1:2" ht="12.75" customHeight="1" x14ac:dyDescent="0.2">
      <c r="A490" s="56"/>
      <c r="B490" s="56"/>
    </row>
    <row r="491" spans="1:2" ht="12.75" customHeight="1" x14ac:dyDescent="0.2">
      <c r="A491" s="56"/>
      <c r="B491" s="56"/>
    </row>
    <row r="492" spans="1:2" ht="12.75" customHeight="1" x14ac:dyDescent="0.2">
      <c r="A492" s="56"/>
      <c r="B492" s="56"/>
    </row>
    <row r="493" spans="1:2" ht="12.75" customHeight="1" x14ac:dyDescent="0.2">
      <c r="A493" s="56"/>
      <c r="B493" s="56"/>
    </row>
    <row r="494" spans="1:2" ht="12.75" customHeight="1" x14ac:dyDescent="0.2">
      <c r="A494" s="56"/>
      <c r="B494" s="56"/>
    </row>
    <row r="495" spans="1:2" ht="12.75" customHeight="1" x14ac:dyDescent="0.2">
      <c r="A495" s="56"/>
      <c r="B495" s="56"/>
    </row>
    <row r="496" spans="1:2" ht="12.75" customHeight="1" x14ac:dyDescent="0.2">
      <c r="A496" s="56"/>
      <c r="B496" s="56"/>
    </row>
    <row r="497" spans="1:2" ht="12.75" customHeight="1" x14ac:dyDescent="0.2">
      <c r="A497" s="56"/>
      <c r="B497" s="56"/>
    </row>
    <row r="498" spans="1:2" ht="12.75" customHeight="1" x14ac:dyDescent="0.2">
      <c r="A498" s="56"/>
      <c r="B498" s="56"/>
    </row>
    <row r="499" spans="1:2" ht="12.75" customHeight="1" x14ac:dyDescent="0.2">
      <c r="A499" s="56"/>
      <c r="B499" s="56"/>
    </row>
    <row r="500" spans="1:2" ht="12.75" customHeight="1" x14ac:dyDescent="0.2">
      <c r="A500" s="56"/>
      <c r="B500" s="56"/>
    </row>
    <row r="501" spans="1:2" ht="12.75" customHeight="1" x14ac:dyDescent="0.2">
      <c r="A501" s="56"/>
      <c r="B501" s="56"/>
    </row>
    <row r="502" spans="1:2" ht="12.75" customHeight="1" x14ac:dyDescent="0.2">
      <c r="A502" s="56"/>
      <c r="B502" s="56"/>
    </row>
    <row r="503" spans="1:2" ht="12.75" customHeight="1" x14ac:dyDescent="0.2">
      <c r="A503" s="56"/>
      <c r="B503" s="56"/>
    </row>
    <row r="504" spans="1:2" ht="12.75" customHeight="1" x14ac:dyDescent="0.2">
      <c r="A504" s="56"/>
      <c r="B504" s="56"/>
    </row>
    <row r="505" spans="1:2" ht="12.75" customHeight="1" x14ac:dyDescent="0.2">
      <c r="A505" s="56"/>
      <c r="B505" s="56"/>
    </row>
    <row r="506" spans="1:2" ht="12.75" customHeight="1" x14ac:dyDescent="0.2">
      <c r="A506" s="56"/>
      <c r="B506" s="56"/>
    </row>
    <row r="507" spans="1:2" ht="12.75" customHeight="1" x14ac:dyDescent="0.2">
      <c r="A507" s="56"/>
      <c r="B507" s="56"/>
    </row>
    <row r="508" spans="1:2" ht="12.75" customHeight="1" x14ac:dyDescent="0.2">
      <c r="A508" s="56"/>
      <c r="B508" s="56"/>
    </row>
    <row r="509" spans="1:2" ht="12.75" customHeight="1" x14ac:dyDescent="0.2">
      <c r="A509" s="56"/>
      <c r="B509" s="56"/>
    </row>
    <row r="510" spans="1:2" ht="12.75" customHeight="1" x14ac:dyDescent="0.2">
      <c r="A510" s="56"/>
      <c r="B510" s="56"/>
    </row>
    <row r="511" spans="1:2" ht="12.75" customHeight="1" x14ac:dyDescent="0.2">
      <c r="A511" s="56"/>
      <c r="B511" s="56"/>
    </row>
    <row r="512" spans="1:2" ht="12.75" customHeight="1" x14ac:dyDescent="0.2">
      <c r="A512" s="56"/>
      <c r="B512" s="56"/>
    </row>
    <row r="513" spans="1:2" ht="12.75" customHeight="1" x14ac:dyDescent="0.2">
      <c r="A513" s="56"/>
      <c r="B513" s="56"/>
    </row>
    <row r="514" spans="1:2" ht="12.75" customHeight="1" x14ac:dyDescent="0.2">
      <c r="A514" s="56"/>
      <c r="B514" s="56"/>
    </row>
    <row r="515" spans="1:2" ht="12.75" customHeight="1" x14ac:dyDescent="0.2">
      <c r="A515" s="56"/>
      <c r="B515" s="56"/>
    </row>
    <row r="516" spans="1:2" ht="12.75" customHeight="1" x14ac:dyDescent="0.2">
      <c r="A516" s="56"/>
      <c r="B516" s="56"/>
    </row>
    <row r="517" spans="1:2" ht="12.75" customHeight="1" x14ac:dyDescent="0.2">
      <c r="A517" s="56"/>
      <c r="B517" s="56"/>
    </row>
    <row r="518" spans="1:2" ht="12.75" customHeight="1" x14ac:dyDescent="0.2">
      <c r="A518" s="56"/>
      <c r="B518" s="56"/>
    </row>
    <row r="519" spans="1:2" ht="12.75" customHeight="1" x14ac:dyDescent="0.2">
      <c r="A519" s="56"/>
      <c r="B519" s="56"/>
    </row>
    <row r="520" spans="1:2" ht="12.75" customHeight="1" x14ac:dyDescent="0.2">
      <c r="A520" s="56"/>
      <c r="B520" s="56"/>
    </row>
    <row r="521" spans="1:2" ht="12.75" customHeight="1" x14ac:dyDescent="0.2">
      <c r="A521" s="56"/>
      <c r="B521" s="56"/>
    </row>
    <row r="522" spans="1:2" ht="12.75" customHeight="1" x14ac:dyDescent="0.2">
      <c r="A522" s="56"/>
      <c r="B522" s="56"/>
    </row>
    <row r="523" spans="1:2" ht="12.75" customHeight="1" x14ac:dyDescent="0.2">
      <c r="A523" s="56"/>
      <c r="B523" s="56"/>
    </row>
    <row r="524" spans="1:2" ht="12.75" customHeight="1" x14ac:dyDescent="0.2">
      <c r="A524" s="56"/>
      <c r="B524" s="56"/>
    </row>
    <row r="525" spans="1:2" ht="12.75" customHeight="1" x14ac:dyDescent="0.2">
      <c r="A525" s="56"/>
      <c r="B525" s="56"/>
    </row>
    <row r="526" spans="1:2" ht="12.75" customHeight="1" x14ac:dyDescent="0.2">
      <c r="A526" s="56"/>
      <c r="B526" s="56"/>
    </row>
    <row r="527" spans="1:2" ht="12.75" customHeight="1" x14ac:dyDescent="0.2">
      <c r="A527" s="56"/>
      <c r="B527" s="56"/>
    </row>
    <row r="528" spans="1:2" ht="12.75" customHeight="1" x14ac:dyDescent="0.2">
      <c r="A528" s="56"/>
      <c r="B528" s="56"/>
    </row>
    <row r="529" spans="1:2" ht="12.75" customHeight="1" x14ac:dyDescent="0.2">
      <c r="A529" s="56"/>
      <c r="B529" s="56"/>
    </row>
    <row r="530" spans="1:2" ht="12.75" customHeight="1" x14ac:dyDescent="0.2">
      <c r="A530" s="56"/>
      <c r="B530" s="56"/>
    </row>
    <row r="531" spans="1:2" ht="12.75" customHeight="1" x14ac:dyDescent="0.2">
      <c r="A531" s="56"/>
      <c r="B531" s="56"/>
    </row>
    <row r="532" spans="1:2" ht="12.75" customHeight="1" x14ac:dyDescent="0.2">
      <c r="A532" s="56"/>
      <c r="B532" s="56"/>
    </row>
    <row r="533" spans="1:2" ht="12.75" customHeight="1" x14ac:dyDescent="0.2">
      <c r="A533" s="56"/>
      <c r="B533" s="56"/>
    </row>
    <row r="534" spans="1:2" ht="12.75" customHeight="1" x14ac:dyDescent="0.2">
      <c r="A534" s="56"/>
      <c r="B534" s="56"/>
    </row>
    <row r="535" spans="1:2" ht="12.75" customHeight="1" x14ac:dyDescent="0.2">
      <c r="A535" s="56"/>
      <c r="B535" s="56"/>
    </row>
    <row r="536" spans="1:2" ht="12.75" customHeight="1" x14ac:dyDescent="0.2">
      <c r="A536" s="56"/>
      <c r="B536" s="56"/>
    </row>
    <row r="537" spans="1:2" ht="12.75" customHeight="1" x14ac:dyDescent="0.2">
      <c r="A537" s="56"/>
      <c r="B537" s="56"/>
    </row>
    <row r="538" spans="1:2" ht="12.75" customHeight="1" x14ac:dyDescent="0.2">
      <c r="A538" s="56"/>
      <c r="B538" s="56"/>
    </row>
    <row r="539" spans="1:2" ht="12.75" customHeight="1" x14ac:dyDescent="0.2">
      <c r="A539" s="56"/>
      <c r="B539" s="56"/>
    </row>
    <row r="540" spans="1:2" ht="12.75" customHeight="1" x14ac:dyDescent="0.2">
      <c r="A540" s="56"/>
      <c r="B540" s="56"/>
    </row>
    <row r="541" spans="1:2" ht="12.75" customHeight="1" x14ac:dyDescent="0.2">
      <c r="A541" s="56"/>
      <c r="B541" s="56"/>
    </row>
    <row r="542" spans="1:2" ht="12.75" customHeight="1" x14ac:dyDescent="0.2">
      <c r="A542" s="56"/>
      <c r="B542" s="56"/>
    </row>
    <row r="543" spans="1:2" ht="12.75" customHeight="1" x14ac:dyDescent="0.2">
      <c r="A543" s="56"/>
      <c r="B543" s="56"/>
    </row>
    <row r="544" spans="1:2" ht="12.75" customHeight="1" x14ac:dyDescent="0.2">
      <c r="A544" s="56"/>
      <c r="B544" s="56"/>
    </row>
    <row r="545" spans="1:2" ht="12.75" customHeight="1" x14ac:dyDescent="0.2">
      <c r="A545" s="56"/>
      <c r="B545" s="56"/>
    </row>
    <row r="546" spans="1:2" ht="12.75" customHeight="1" x14ac:dyDescent="0.2">
      <c r="A546" s="56"/>
      <c r="B546" s="56"/>
    </row>
    <row r="547" spans="1:2" ht="12.75" customHeight="1" x14ac:dyDescent="0.2">
      <c r="A547" s="56"/>
      <c r="B547" s="56"/>
    </row>
    <row r="548" spans="1:2" ht="12.75" customHeight="1" x14ac:dyDescent="0.2">
      <c r="A548" s="56"/>
      <c r="B548" s="56"/>
    </row>
    <row r="549" spans="1:2" ht="12.75" customHeight="1" x14ac:dyDescent="0.2">
      <c r="A549" s="56"/>
      <c r="B549" s="56"/>
    </row>
    <row r="550" spans="1:2" ht="12.75" customHeight="1" x14ac:dyDescent="0.2">
      <c r="A550" s="56"/>
      <c r="B550" s="56"/>
    </row>
    <row r="551" spans="1:2" ht="12.75" customHeight="1" x14ac:dyDescent="0.2">
      <c r="A551" s="56"/>
      <c r="B551" s="56"/>
    </row>
    <row r="552" spans="1:2" ht="12.75" customHeight="1" x14ac:dyDescent="0.2">
      <c r="A552" s="56"/>
      <c r="B552" s="56"/>
    </row>
    <row r="553" spans="1:2" ht="12.75" customHeight="1" x14ac:dyDescent="0.2">
      <c r="A553" s="56"/>
      <c r="B553" s="56"/>
    </row>
    <row r="554" spans="1:2" ht="12.75" customHeight="1" x14ac:dyDescent="0.2">
      <c r="A554" s="56"/>
      <c r="B554" s="56"/>
    </row>
    <row r="555" spans="1:2" ht="12.75" customHeight="1" x14ac:dyDescent="0.2">
      <c r="A555" s="56"/>
      <c r="B555" s="56"/>
    </row>
    <row r="556" spans="1:2" ht="12.75" customHeight="1" x14ac:dyDescent="0.2">
      <c r="A556" s="56"/>
      <c r="B556" s="56"/>
    </row>
    <row r="557" spans="1:2" ht="12.75" customHeight="1" x14ac:dyDescent="0.2">
      <c r="A557" s="56"/>
      <c r="B557" s="56"/>
    </row>
    <row r="558" spans="1:2" ht="12.75" customHeight="1" x14ac:dyDescent="0.2">
      <c r="A558" s="56"/>
      <c r="B558" s="56"/>
    </row>
    <row r="559" spans="1:2" ht="12.75" customHeight="1" x14ac:dyDescent="0.2">
      <c r="A559" s="56"/>
      <c r="B559" s="56"/>
    </row>
    <row r="560" spans="1:2" ht="12.75" customHeight="1" x14ac:dyDescent="0.2">
      <c r="A560" s="56"/>
      <c r="B560" s="56"/>
    </row>
    <row r="561" spans="1:2" ht="12.75" customHeight="1" x14ac:dyDescent="0.2">
      <c r="A561" s="56"/>
      <c r="B561" s="56"/>
    </row>
    <row r="562" spans="1:2" ht="12.75" customHeight="1" x14ac:dyDescent="0.2">
      <c r="A562" s="56"/>
      <c r="B562" s="56"/>
    </row>
    <row r="563" spans="1:2" ht="12.75" customHeight="1" x14ac:dyDescent="0.2">
      <c r="A563" s="56"/>
      <c r="B563" s="56"/>
    </row>
    <row r="564" spans="1:2" ht="12.75" customHeight="1" x14ac:dyDescent="0.2">
      <c r="A564" s="56"/>
      <c r="B564" s="56"/>
    </row>
    <row r="565" spans="1:2" ht="12.75" customHeight="1" x14ac:dyDescent="0.2">
      <c r="A565" s="56"/>
      <c r="B565" s="56"/>
    </row>
    <row r="566" spans="1:2" ht="12.75" customHeight="1" x14ac:dyDescent="0.2">
      <c r="A566" s="56"/>
      <c r="B566" s="56"/>
    </row>
    <row r="567" spans="1:2" ht="12.75" customHeight="1" x14ac:dyDescent="0.2">
      <c r="A567" s="56"/>
      <c r="B567" s="56"/>
    </row>
    <row r="568" spans="1:2" ht="12.75" customHeight="1" x14ac:dyDescent="0.2">
      <c r="A568" s="56"/>
      <c r="B568" s="56"/>
    </row>
    <row r="569" spans="1:2" ht="12.75" customHeight="1" x14ac:dyDescent="0.2">
      <c r="A569" s="56"/>
      <c r="B569" s="56"/>
    </row>
    <row r="570" spans="1:2" ht="12.75" customHeight="1" x14ac:dyDescent="0.2">
      <c r="A570" s="56"/>
      <c r="B570" s="56"/>
    </row>
    <row r="571" spans="1:2" ht="12.75" customHeight="1" x14ac:dyDescent="0.2">
      <c r="A571" s="56"/>
      <c r="B571" s="56"/>
    </row>
    <row r="572" spans="1:2" ht="12.75" customHeight="1" x14ac:dyDescent="0.2">
      <c r="A572" s="56"/>
      <c r="B572" s="56"/>
    </row>
    <row r="573" spans="1:2" ht="12.75" customHeight="1" x14ac:dyDescent="0.2">
      <c r="A573" s="56"/>
      <c r="B573" s="56"/>
    </row>
    <row r="574" spans="1:2" ht="12.75" customHeight="1" x14ac:dyDescent="0.2">
      <c r="A574" s="56"/>
      <c r="B574" s="56"/>
    </row>
    <row r="575" spans="1:2" ht="12.75" customHeight="1" x14ac:dyDescent="0.2">
      <c r="A575" s="56"/>
      <c r="B575" s="56"/>
    </row>
    <row r="576" spans="1:2" ht="12.75" customHeight="1" x14ac:dyDescent="0.2">
      <c r="A576" s="56"/>
      <c r="B576" s="56"/>
    </row>
    <row r="577" spans="1:2" ht="12.75" customHeight="1" x14ac:dyDescent="0.2">
      <c r="A577" s="56"/>
      <c r="B577" s="56"/>
    </row>
    <row r="578" spans="1:2" ht="12.75" customHeight="1" x14ac:dyDescent="0.2">
      <c r="A578" s="56"/>
      <c r="B578" s="56"/>
    </row>
    <row r="579" spans="1:2" ht="12.75" customHeight="1" x14ac:dyDescent="0.2">
      <c r="A579" s="56"/>
      <c r="B579" s="56"/>
    </row>
    <row r="580" spans="1:2" ht="12.75" customHeight="1" x14ac:dyDescent="0.2">
      <c r="A580" s="56"/>
      <c r="B580" s="56"/>
    </row>
    <row r="581" spans="1:2" ht="12.75" customHeight="1" x14ac:dyDescent="0.2">
      <c r="A581" s="56"/>
      <c r="B581" s="56"/>
    </row>
    <row r="582" spans="1:2" ht="12.75" customHeight="1" x14ac:dyDescent="0.2">
      <c r="A582" s="56"/>
      <c r="B582" s="56"/>
    </row>
    <row r="583" spans="1:2" ht="12.75" customHeight="1" x14ac:dyDescent="0.2">
      <c r="A583" s="56"/>
      <c r="B583" s="56"/>
    </row>
    <row r="584" spans="1:2" ht="12.75" customHeight="1" x14ac:dyDescent="0.2">
      <c r="A584" s="56"/>
      <c r="B584" s="56"/>
    </row>
    <row r="585" spans="1:2" ht="12.75" customHeight="1" x14ac:dyDescent="0.2">
      <c r="A585" s="56"/>
      <c r="B585" s="56"/>
    </row>
    <row r="586" spans="1:2" ht="12.75" customHeight="1" x14ac:dyDescent="0.2">
      <c r="A586" s="56"/>
      <c r="B586" s="56"/>
    </row>
    <row r="587" spans="1:2" ht="12.75" customHeight="1" x14ac:dyDescent="0.2">
      <c r="A587" s="56"/>
      <c r="B587" s="56"/>
    </row>
    <row r="588" spans="1:2" ht="12.75" customHeight="1" x14ac:dyDescent="0.2">
      <c r="A588" s="56"/>
      <c r="B588" s="56"/>
    </row>
    <row r="589" spans="1:2" ht="12.75" customHeight="1" x14ac:dyDescent="0.2">
      <c r="A589" s="56"/>
      <c r="B589" s="56"/>
    </row>
    <row r="590" spans="1:2" ht="12.75" customHeight="1" x14ac:dyDescent="0.2">
      <c r="A590" s="56"/>
      <c r="B590" s="56"/>
    </row>
    <row r="591" spans="1:2" ht="12.75" customHeight="1" x14ac:dyDescent="0.2">
      <c r="A591" s="56"/>
      <c r="B591" s="56"/>
    </row>
    <row r="592" spans="1:2" ht="12.75" customHeight="1" x14ac:dyDescent="0.2">
      <c r="A592" s="56"/>
      <c r="B592" s="56"/>
    </row>
    <row r="593" spans="1:2" ht="12.75" customHeight="1" x14ac:dyDescent="0.2">
      <c r="A593" s="56"/>
      <c r="B593" s="56"/>
    </row>
    <row r="594" spans="1:2" ht="12.75" customHeight="1" x14ac:dyDescent="0.2">
      <c r="A594" s="56"/>
      <c r="B594" s="56"/>
    </row>
    <row r="595" spans="1:2" ht="12.75" customHeight="1" x14ac:dyDescent="0.2">
      <c r="A595" s="56"/>
      <c r="B595" s="56"/>
    </row>
    <row r="596" spans="1:2" ht="12.75" customHeight="1" x14ac:dyDescent="0.2">
      <c r="A596" s="56"/>
      <c r="B596" s="56"/>
    </row>
    <row r="597" spans="1:2" ht="12.75" customHeight="1" x14ac:dyDescent="0.2">
      <c r="A597" s="56"/>
      <c r="B597" s="56"/>
    </row>
    <row r="598" spans="1:2" ht="12.75" customHeight="1" x14ac:dyDescent="0.2">
      <c r="A598" s="56"/>
      <c r="B598" s="56"/>
    </row>
    <row r="599" spans="1:2" ht="12.75" customHeight="1" x14ac:dyDescent="0.2">
      <c r="A599" s="56"/>
      <c r="B599" s="56"/>
    </row>
    <row r="600" spans="1:2" ht="12.75" customHeight="1" x14ac:dyDescent="0.2">
      <c r="A600" s="56"/>
      <c r="B600" s="56"/>
    </row>
    <row r="601" spans="1:2" ht="12.75" customHeight="1" x14ac:dyDescent="0.2">
      <c r="A601" s="56"/>
      <c r="B601" s="56"/>
    </row>
    <row r="602" spans="1:2" ht="12.75" customHeight="1" x14ac:dyDescent="0.2">
      <c r="A602" s="56"/>
      <c r="B602" s="56"/>
    </row>
    <row r="603" spans="1:2" ht="12.75" customHeight="1" x14ac:dyDescent="0.2">
      <c r="A603" s="56"/>
      <c r="B603" s="56"/>
    </row>
    <row r="604" spans="1:2" ht="12.75" customHeight="1" x14ac:dyDescent="0.2">
      <c r="A604" s="56"/>
      <c r="B604" s="56"/>
    </row>
    <row r="605" spans="1:2" ht="12.75" customHeight="1" x14ac:dyDescent="0.2">
      <c r="A605" s="56"/>
      <c r="B605" s="56"/>
    </row>
    <row r="606" spans="1:2" ht="12.75" customHeight="1" x14ac:dyDescent="0.2">
      <c r="A606" s="56"/>
      <c r="B606" s="56"/>
    </row>
    <row r="607" spans="1:2" ht="12.75" customHeight="1" x14ac:dyDescent="0.2">
      <c r="A607" s="56"/>
      <c r="B607" s="56"/>
    </row>
    <row r="608" spans="1:2" ht="12.75" customHeight="1" x14ac:dyDescent="0.2">
      <c r="A608" s="56"/>
      <c r="B608" s="56"/>
    </row>
    <row r="609" spans="1:2" ht="12.75" customHeight="1" x14ac:dyDescent="0.2">
      <c r="A609" s="56"/>
      <c r="B609" s="56"/>
    </row>
    <row r="610" spans="1:2" ht="12.75" customHeight="1" x14ac:dyDescent="0.2">
      <c r="A610" s="56"/>
      <c r="B610" s="56"/>
    </row>
    <row r="611" spans="1:2" ht="12.75" customHeight="1" x14ac:dyDescent="0.2">
      <c r="A611" s="56"/>
      <c r="B611" s="56"/>
    </row>
    <row r="612" spans="1:2" ht="12.75" customHeight="1" x14ac:dyDescent="0.2">
      <c r="A612" s="56"/>
      <c r="B612" s="56"/>
    </row>
    <row r="613" spans="1:2" ht="12.75" customHeight="1" x14ac:dyDescent="0.2">
      <c r="A613" s="56"/>
      <c r="B613" s="56"/>
    </row>
    <row r="614" spans="1:2" ht="12.75" customHeight="1" x14ac:dyDescent="0.2">
      <c r="A614" s="56"/>
      <c r="B614" s="56"/>
    </row>
    <row r="615" spans="1:2" ht="12.75" customHeight="1" x14ac:dyDescent="0.2">
      <c r="A615" s="56"/>
      <c r="B615" s="56"/>
    </row>
    <row r="616" spans="1:2" ht="12.75" customHeight="1" x14ac:dyDescent="0.2">
      <c r="A616" s="56"/>
      <c r="B616" s="56"/>
    </row>
    <row r="617" spans="1:2" ht="12.75" customHeight="1" x14ac:dyDescent="0.2">
      <c r="A617" s="56"/>
      <c r="B617" s="56"/>
    </row>
    <row r="618" spans="1:2" ht="12.75" customHeight="1" x14ac:dyDescent="0.2">
      <c r="A618" s="56"/>
      <c r="B618" s="56"/>
    </row>
    <row r="619" spans="1:2" ht="12.75" customHeight="1" x14ac:dyDescent="0.2">
      <c r="A619" s="56"/>
      <c r="B619" s="56"/>
    </row>
    <row r="620" spans="1:2" ht="12.75" customHeight="1" x14ac:dyDescent="0.2">
      <c r="A620" s="56"/>
      <c r="B620" s="56"/>
    </row>
    <row r="621" spans="1:2" ht="12.75" customHeight="1" x14ac:dyDescent="0.2">
      <c r="A621" s="56"/>
      <c r="B621" s="56"/>
    </row>
    <row r="622" spans="1:2" ht="12.75" customHeight="1" x14ac:dyDescent="0.2">
      <c r="A622" s="56"/>
      <c r="B622" s="56"/>
    </row>
    <row r="623" spans="1:2" ht="12.75" customHeight="1" x14ac:dyDescent="0.2">
      <c r="A623" s="56"/>
      <c r="B623" s="56"/>
    </row>
    <row r="624" spans="1:2" ht="12.75" customHeight="1" x14ac:dyDescent="0.2">
      <c r="A624" s="56"/>
      <c r="B624" s="56"/>
    </row>
    <row r="625" spans="1:2" ht="12.75" customHeight="1" x14ac:dyDescent="0.2">
      <c r="A625" s="56"/>
      <c r="B625" s="56"/>
    </row>
    <row r="626" spans="1:2" ht="12.75" customHeight="1" x14ac:dyDescent="0.2">
      <c r="A626" s="56"/>
      <c r="B626" s="56"/>
    </row>
    <row r="627" spans="1:2" ht="12.75" customHeight="1" x14ac:dyDescent="0.2">
      <c r="A627" s="56"/>
      <c r="B627" s="56"/>
    </row>
    <row r="628" spans="1:2" ht="12.75" customHeight="1" x14ac:dyDescent="0.2">
      <c r="A628" s="56"/>
      <c r="B628" s="56"/>
    </row>
    <row r="629" spans="1:2" ht="12.75" customHeight="1" x14ac:dyDescent="0.2">
      <c r="A629" s="56"/>
      <c r="B629" s="56"/>
    </row>
    <row r="630" spans="1:2" ht="12.75" customHeight="1" x14ac:dyDescent="0.2">
      <c r="A630" s="56"/>
      <c r="B630" s="56"/>
    </row>
    <row r="631" spans="1:2" ht="12.75" customHeight="1" x14ac:dyDescent="0.2">
      <c r="A631" s="56"/>
      <c r="B631" s="56"/>
    </row>
    <row r="632" spans="1:2" ht="12.75" customHeight="1" x14ac:dyDescent="0.2">
      <c r="A632" s="56"/>
      <c r="B632" s="56"/>
    </row>
    <row r="633" spans="1:2" ht="12.75" customHeight="1" x14ac:dyDescent="0.2">
      <c r="A633" s="56"/>
      <c r="B633" s="56"/>
    </row>
    <row r="634" spans="1:2" ht="12.75" customHeight="1" x14ac:dyDescent="0.2">
      <c r="A634" s="56"/>
      <c r="B634" s="56"/>
    </row>
    <row r="635" spans="1:2" ht="12.75" customHeight="1" x14ac:dyDescent="0.2">
      <c r="A635" s="56"/>
      <c r="B635" s="56"/>
    </row>
    <row r="636" spans="1:2" ht="12.75" customHeight="1" x14ac:dyDescent="0.2">
      <c r="A636" s="56"/>
      <c r="B636" s="56"/>
    </row>
    <row r="637" spans="1:2" ht="12.75" customHeight="1" x14ac:dyDescent="0.2">
      <c r="A637" s="56"/>
      <c r="B637" s="56"/>
    </row>
    <row r="638" spans="1:2" ht="12.75" customHeight="1" x14ac:dyDescent="0.2">
      <c r="A638" s="56"/>
      <c r="B638" s="56"/>
    </row>
    <row r="639" spans="1:2" ht="12.75" customHeight="1" x14ac:dyDescent="0.2">
      <c r="A639" s="56"/>
      <c r="B639" s="56"/>
    </row>
    <row r="640" spans="1:2" ht="12.75" customHeight="1" x14ac:dyDescent="0.2">
      <c r="A640" s="56"/>
      <c r="B640" s="56"/>
    </row>
    <row r="641" spans="1:2" ht="12.75" customHeight="1" x14ac:dyDescent="0.2">
      <c r="A641" s="56"/>
      <c r="B641" s="56"/>
    </row>
    <row r="642" spans="1:2" ht="12.75" customHeight="1" x14ac:dyDescent="0.2">
      <c r="A642" s="56"/>
      <c r="B642" s="56"/>
    </row>
    <row r="643" spans="1:2" ht="12.75" customHeight="1" x14ac:dyDescent="0.2">
      <c r="A643" s="56"/>
      <c r="B643" s="56"/>
    </row>
    <row r="644" spans="1:2" ht="12.75" customHeight="1" x14ac:dyDescent="0.2">
      <c r="A644" s="56"/>
      <c r="B644" s="56"/>
    </row>
    <row r="645" spans="1:2" ht="12.75" customHeight="1" x14ac:dyDescent="0.2">
      <c r="A645" s="56"/>
      <c r="B645" s="56"/>
    </row>
    <row r="646" spans="1:2" ht="12.75" customHeight="1" x14ac:dyDescent="0.2">
      <c r="A646" s="56"/>
      <c r="B646" s="56"/>
    </row>
    <row r="647" spans="1:2" ht="12.75" customHeight="1" x14ac:dyDescent="0.2">
      <c r="A647" s="56"/>
      <c r="B647" s="56"/>
    </row>
    <row r="648" spans="1:2" ht="12.75" customHeight="1" x14ac:dyDescent="0.2">
      <c r="A648" s="56"/>
      <c r="B648" s="56"/>
    </row>
    <row r="649" spans="1:2" ht="12.75" customHeight="1" x14ac:dyDescent="0.2">
      <c r="A649" s="56"/>
      <c r="B649" s="56"/>
    </row>
    <row r="650" spans="1:2" ht="12.75" customHeight="1" x14ac:dyDescent="0.2">
      <c r="A650" s="56"/>
      <c r="B650" s="56"/>
    </row>
    <row r="651" spans="1:2" ht="12.75" customHeight="1" x14ac:dyDescent="0.2">
      <c r="A651" s="56"/>
      <c r="B651" s="56"/>
    </row>
    <row r="652" spans="1:2" ht="12.75" customHeight="1" x14ac:dyDescent="0.2">
      <c r="A652" s="56"/>
      <c r="B652" s="56"/>
    </row>
    <row r="653" spans="1:2" ht="12.75" customHeight="1" x14ac:dyDescent="0.2">
      <c r="A653" s="56"/>
      <c r="B653" s="56"/>
    </row>
    <row r="654" spans="1:2" ht="12.75" customHeight="1" x14ac:dyDescent="0.2">
      <c r="A654" s="56"/>
      <c r="B654" s="56"/>
    </row>
    <row r="655" spans="1:2" ht="12.75" customHeight="1" x14ac:dyDescent="0.2">
      <c r="A655" s="56"/>
      <c r="B655" s="56"/>
    </row>
    <row r="656" spans="1:2" ht="12.75" customHeight="1" x14ac:dyDescent="0.2">
      <c r="A656" s="56"/>
      <c r="B656" s="56"/>
    </row>
    <row r="657" spans="1:2" ht="12.75" customHeight="1" x14ac:dyDescent="0.2">
      <c r="A657" s="56"/>
      <c r="B657" s="56"/>
    </row>
    <row r="658" spans="1:2" ht="12.75" customHeight="1" x14ac:dyDescent="0.2">
      <c r="A658" s="56"/>
      <c r="B658" s="56"/>
    </row>
    <row r="659" spans="1:2" ht="12.75" customHeight="1" x14ac:dyDescent="0.2">
      <c r="A659" s="56"/>
      <c r="B659" s="56"/>
    </row>
    <row r="660" spans="1:2" ht="12.75" customHeight="1" x14ac:dyDescent="0.2">
      <c r="A660" s="56"/>
      <c r="B660" s="56"/>
    </row>
    <row r="661" spans="1:2" ht="12.75" customHeight="1" x14ac:dyDescent="0.2">
      <c r="A661" s="56"/>
      <c r="B661" s="56"/>
    </row>
    <row r="662" spans="1:2" ht="12.75" customHeight="1" x14ac:dyDescent="0.2">
      <c r="A662" s="56"/>
      <c r="B662" s="56"/>
    </row>
    <row r="663" spans="1:2" ht="12.75" customHeight="1" x14ac:dyDescent="0.2">
      <c r="A663" s="56"/>
      <c r="B663" s="56"/>
    </row>
    <row r="664" spans="1:2" ht="12.75" customHeight="1" x14ac:dyDescent="0.2">
      <c r="A664" s="56"/>
      <c r="B664" s="56"/>
    </row>
    <row r="665" spans="1:2" ht="12.75" customHeight="1" x14ac:dyDescent="0.2">
      <c r="A665" s="56"/>
      <c r="B665" s="56"/>
    </row>
    <row r="666" spans="1:2" ht="12.75" customHeight="1" x14ac:dyDescent="0.2">
      <c r="A666" s="56"/>
      <c r="B666" s="56"/>
    </row>
    <row r="667" spans="1:2" ht="12.75" customHeight="1" x14ac:dyDescent="0.2">
      <c r="A667" s="56"/>
      <c r="B667" s="56"/>
    </row>
    <row r="668" spans="1:2" ht="12.75" customHeight="1" x14ac:dyDescent="0.2">
      <c r="A668" s="56"/>
      <c r="B668" s="56"/>
    </row>
    <row r="669" spans="1:2" ht="12.75" customHeight="1" x14ac:dyDescent="0.2">
      <c r="A669" s="56"/>
      <c r="B669" s="56"/>
    </row>
    <row r="670" spans="1:2" ht="12.75" customHeight="1" x14ac:dyDescent="0.2">
      <c r="A670" s="56"/>
      <c r="B670" s="56"/>
    </row>
    <row r="671" spans="1:2" ht="12.75" customHeight="1" x14ac:dyDescent="0.2">
      <c r="A671" s="56"/>
      <c r="B671" s="56"/>
    </row>
    <row r="672" spans="1:2" ht="12.75" customHeight="1" x14ac:dyDescent="0.2">
      <c r="A672" s="56"/>
      <c r="B672" s="56"/>
    </row>
    <row r="673" spans="1:2" ht="12.75" customHeight="1" x14ac:dyDescent="0.2">
      <c r="A673" s="56"/>
      <c r="B673" s="56"/>
    </row>
    <row r="674" spans="1:2" ht="12.75" customHeight="1" x14ac:dyDescent="0.2">
      <c r="A674" s="56"/>
      <c r="B674" s="56"/>
    </row>
    <row r="675" spans="1:2" ht="12.75" customHeight="1" x14ac:dyDescent="0.2">
      <c r="A675" s="56"/>
      <c r="B675" s="56"/>
    </row>
    <row r="676" spans="1:2" ht="12.75" customHeight="1" x14ac:dyDescent="0.2">
      <c r="A676" s="56"/>
      <c r="B676" s="56"/>
    </row>
    <row r="677" spans="1:2" ht="12.75" customHeight="1" x14ac:dyDescent="0.2">
      <c r="A677" s="56"/>
      <c r="B677" s="56"/>
    </row>
    <row r="678" spans="1:2" ht="12.75" customHeight="1" x14ac:dyDescent="0.2">
      <c r="A678" s="56"/>
      <c r="B678" s="56"/>
    </row>
    <row r="679" spans="1:2" ht="12.75" customHeight="1" x14ac:dyDescent="0.2">
      <c r="A679" s="56"/>
      <c r="B679" s="56"/>
    </row>
    <row r="680" spans="1:2" ht="12.75" customHeight="1" x14ac:dyDescent="0.2">
      <c r="A680" s="56"/>
      <c r="B680" s="56"/>
    </row>
    <row r="681" spans="1:2" ht="12.75" customHeight="1" x14ac:dyDescent="0.2">
      <c r="A681" s="56"/>
      <c r="B681" s="56"/>
    </row>
    <row r="682" spans="1:2" ht="12.75" customHeight="1" x14ac:dyDescent="0.2">
      <c r="A682" s="56"/>
      <c r="B682" s="56"/>
    </row>
    <row r="683" spans="1:2" ht="12.75" customHeight="1" x14ac:dyDescent="0.2">
      <c r="A683" s="56"/>
      <c r="B683" s="56"/>
    </row>
    <row r="684" spans="1:2" ht="12.75" customHeight="1" x14ac:dyDescent="0.2">
      <c r="A684" s="56"/>
      <c r="B684" s="56"/>
    </row>
    <row r="685" spans="1:2" ht="12.75" customHeight="1" x14ac:dyDescent="0.2">
      <c r="A685" s="56"/>
      <c r="B685" s="56"/>
    </row>
    <row r="686" spans="1:2" ht="12.75" customHeight="1" x14ac:dyDescent="0.2">
      <c r="A686" s="56"/>
      <c r="B686" s="56"/>
    </row>
    <row r="687" spans="1:2" ht="12.75" customHeight="1" x14ac:dyDescent="0.2">
      <c r="A687" s="56"/>
      <c r="B687" s="56"/>
    </row>
    <row r="688" spans="1:2" ht="12.75" customHeight="1" x14ac:dyDescent="0.2">
      <c r="A688" s="56"/>
      <c r="B688" s="56"/>
    </row>
    <row r="689" spans="1:2" ht="12.75" customHeight="1" x14ac:dyDescent="0.2">
      <c r="A689" s="56"/>
      <c r="B689" s="56"/>
    </row>
    <row r="690" spans="1:2" ht="12.75" customHeight="1" x14ac:dyDescent="0.2">
      <c r="A690" s="56"/>
      <c r="B690" s="56"/>
    </row>
    <row r="691" spans="1:2" ht="12.75" customHeight="1" x14ac:dyDescent="0.2">
      <c r="A691" s="56"/>
      <c r="B691" s="56"/>
    </row>
    <row r="692" spans="1:2" ht="12.75" customHeight="1" x14ac:dyDescent="0.2">
      <c r="A692" s="56"/>
      <c r="B692" s="56"/>
    </row>
    <row r="693" spans="1:2" ht="12.75" customHeight="1" x14ac:dyDescent="0.2">
      <c r="A693" s="56"/>
      <c r="B693" s="56"/>
    </row>
    <row r="694" spans="1:2" ht="12.75" customHeight="1" x14ac:dyDescent="0.2">
      <c r="A694" s="56"/>
      <c r="B694" s="56"/>
    </row>
    <row r="695" spans="1:2" ht="12.75" customHeight="1" x14ac:dyDescent="0.2">
      <c r="A695" s="56"/>
      <c r="B695" s="56"/>
    </row>
    <row r="696" spans="1:2" ht="12.75" customHeight="1" x14ac:dyDescent="0.2">
      <c r="A696" s="56"/>
      <c r="B696" s="56"/>
    </row>
    <row r="697" spans="1:2" ht="12.75" customHeight="1" x14ac:dyDescent="0.2">
      <c r="A697" s="56"/>
      <c r="B697" s="56"/>
    </row>
    <row r="698" spans="1:2" ht="12.75" customHeight="1" x14ac:dyDescent="0.2">
      <c r="A698" s="56"/>
      <c r="B698" s="56"/>
    </row>
    <row r="699" spans="1:2" ht="12.75" customHeight="1" x14ac:dyDescent="0.2">
      <c r="A699" s="56"/>
      <c r="B699" s="56"/>
    </row>
    <row r="700" spans="1:2" ht="12.75" customHeight="1" x14ac:dyDescent="0.2">
      <c r="A700" s="56"/>
      <c r="B700" s="56"/>
    </row>
    <row r="701" spans="1:2" ht="12.75" customHeight="1" x14ac:dyDescent="0.2">
      <c r="A701" s="56"/>
      <c r="B701" s="56"/>
    </row>
    <row r="702" spans="1:2" ht="12.75" customHeight="1" x14ac:dyDescent="0.2">
      <c r="A702" s="56"/>
      <c r="B702" s="56"/>
    </row>
    <row r="703" spans="1:2" ht="12.75" customHeight="1" x14ac:dyDescent="0.2">
      <c r="A703" s="56"/>
      <c r="B703" s="56"/>
    </row>
    <row r="704" spans="1:2" ht="12.75" customHeight="1" x14ac:dyDescent="0.2">
      <c r="A704" s="56"/>
      <c r="B704" s="56"/>
    </row>
    <row r="705" spans="1:2" ht="12.75" customHeight="1" x14ac:dyDescent="0.2">
      <c r="A705" s="56"/>
      <c r="B705" s="56"/>
    </row>
    <row r="706" spans="1:2" ht="12.75" customHeight="1" x14ac:dyDescent="0.2">
      <c r="A706" s="56"/>
      <c r="B706" s="56"/>
    </row>
    <row r="707" spans="1:2" ht="12.75" customHeight="1" x14ac:dyDescent="0.2">
      <c r="A707" s="56"/>
      <c r="B707" s="56"/>
    </row>
    <row r="708" spans="1:2" ht="12.75" customHeight="1" x14ac:dyDescent="0.2">
      <c r="A708" s="56"/>
      <c r="B708" s="56"/>
    </row>
    <row r="709" spans="1:2" ht="12.75" customHeight="1" x14ac:dyDescent="0.2">
      <c r="A709" s="56"/>
      <c r="B709" s="56"/>
    </row>
    <row r="710" spans="1:2" ht="12.75" customHeight="1" x14ac:dyDescent="0.2">
      <c r="A710" s="56"/>
      <c r="B710" s="56"/>
    </row>
    <row r="711" spans="1:2" ht="12.75" customHeight="1" x14ac:dyDescent="0.2">
      <c r="A711" s="56"/>
      <c r="B711" s="56"/>
    </row>
    <row r="712" spans="1:2" ht="12.75" customHeight="1" x14ac:dyDescent="0.2">
      <c r="A712" s="56"/>
      <c r="B712" s="56"/>
    </row>
    <row r="713" spans="1:2" ht="12.75" customHeight="1" x14ac:dyDescent="0.2">
      <c r="A713" s="56"/>
      <c r="B713" s="56"/>
    </row>
    <row r="714" spans="1:2" ht="12.75" customHeight="1" x14ac:dyDescent="0.2">
      <c r="A714" s="56"/>
      <c r="B714" s="56"/>
    </row>
    <row r="715" spans="1:2" ht="12.75" customHeight="1" x14ac:dyDescent="0.2">
      <c r="A715" s="56"/>
      <c r="B715" s="56"/>
    </row>
    <row r="716" spans="1:2" ht="12.75" customHeight="1" x14ac:dyDescent="0.2">
      <c r="A716" s="56"/>
      <c r="B716" s="56"/>
    </row>
    <row r="717" spans="1:2" ht="12.75" customHeight="1" x14ac:dyDescent="0.2">
      <c r="A717" s="56"/>
      <c r="B717" s="56"/>
    </row>
    <row r="718" spans="1:2" ht="12.75" customHeight="1" x14ac:dyDescent="0.2">
      <c r="A718" s="56"/>
      <c r="B718" s="56"/>
    </row>
    <row r="719" spans="1:2" ht="12.75" customHeight="1" x14ac:dyDescent="0.2">
      <c r="A719" s="56"/>
      <c r="B719" s="56"/>
    </row>
    <row r="720" spans="1:2" ht="12.75" customHeight="1" x14ac:dyDescent="0.2">
      <c r="A720" s="56"/>
      <c r="B720" s="56"/>
    </row>
    <row r="721" spans="1:2" ht="12.75" customHeight="1" x14ac:dyDescent="0.2">
      <c r="A721" s="56"/>
      <c r="B721" s="56"/>
    </row>
    <row r="722" spans="1:2" ht="12.75" customHeight="1" x14ac:dyDescent="0.2">
      <c r="A722" s="56"/>
      <c r="B722" s="56"/>
    </row>
    <row r="723" spans="1:2" ht="12.75" customHeight="1" x14ac:dyDescent="0.2">
      <c r="A723" s="56"/>
      <c r="B723" s="56"/>
    </row>
    <row r="724" spans="1:2" ht="12.75" customHeight="1" x14ac:dyDescent="0.2">
      <c r="A724" s="56"/>
      <c r="B724" s="56"/>
    </row>
    <row r="725" spans="1:2" ht="12.75" customHeight="1" x14ac:dyDescent="0.2">
      <c r="A725" s="56"/>
      <c r="B725" s="56"/>
    </row>
    <row r="726" spans="1:2" ht="12.75" customHeight="1" x14ac:dyDescent="0.2">
      <c r="A726" s="56"/>
      <c r="B726" s="56"/>
    </row>
    <row r="727" spans="1:2" ht="12.75" customHeight="1" x14ac:dyDescent="0.2">
      <c r="A727" s="56"/>
      <c r="B727" s="56"/>
    </row>
    <row r="728" spans="1:2" ht="12.75" customHeight="1" x14ac:dyDescent="0.2">
      <c r="A728" s="56"/>
      <c r="B728" s="56"/>
    </row>
    <row r="729" spans="1:2" ht="12.75" customHeight="1" x14ac:dyDescent="0.2">
      <c r="A729" s="56"/>
      <c r="B729" s="56"/>
    </row>
    <row r="730" spans="1:2" ht="12.75" customHeight="1" x14ac:dyDescent="0.2">
      <c r="A730" s="56"/>
      <c r="B730" s="56"/>
    </row>
    <row r="731" spans="1:2" ht="12.75" customHeight="1" x14ac:dyDescent="0.2">
      <c r="A731" s="56"/>
      <c r="B731" s="56"/>
    </row>
    <row r="732" spans="1:2" ht="12.75" customHeight="1" x14ac:dyDescent="0.2">
      <c r="A732" s="56"/>
      <c r="B732" s="56"/>
    </row>
    <row r="733" spans="1:2" ht="12.75" customHeight="1" x14ac:dyDescent="0.2">
      <c r="A733" s="56"/>
      <c r="B733" s="56"/>
    </row>
    <row r="734" spans="1:2" ht="12.75" customHeight="1" x14ac:dyDescent="0.2">
      <c r="A734" s="56"/>
      <c r="B734" s="56"/>
    </row>
    <row r="735" spans="1:2" ht="12.75" customHeight="1" x14ac:dyDescent="0.2">
      <c r="A735" s="56"/>
      <c r="B735" s="56"/>
    </row>
    <row r="736" spans="1:2" ht="12.75" customHeight="1" x14ac:dyDescent="0.2">
      <c r="A736" s="56"/>
      <c r="B736" s="56"/>
    </row>
    <row r="737" spans="1:2" ht="12.75" customHeight="1" x14ac:dyDescent="0.2">
      <c r="A737" s="56"/>
      <c r="B737" s="56"/>
    </row>
    <row r="738" spans="1:2" ht="12.75" customHeight="1" x14ac:dyDescent="0.2">
      <c r="A738" s="56"/>
      <c r="B738" s="56"/>
    </row>
    <row r="739" spans="1:2" ht="12.75" customHeight="1" x14ac:dyDescent="0.2">
      <c r="A739" s="56"/>
      <c r="B739" s="56"/>
    </row>
    <row r="740" spans="1:2" ht="12.75" customHeight="1" x14ac:dyDescent="0.2">
      <c r="A740" s="56"/>
      <c r="B740" s="56"/>
    </row>
    <row r="741" spans="1:2" ht="12.75" customHeight="1" x14ac:dyDescent="0.2">
      <c r="A741" s="56"/>
      <c r="B741" s="56"/>
    </row>
    <row r="742" spans="1:2" ht="12.75" customHeight="1" x14ac:dyDescent="0.2">
      <c r="A742" s="56"/>
      <c r="B742" s="56"/>
    </row>
    <row r="743" spans="1:2" ht="12.75" customHeight="1" x14ac:dyDescent="0.2">
      <c r="A743" s="56"/>
      <c r="B743" s="56"/>
    </row>
    <row r="744" spans="1:2" ht="12.75" customHeight="1" x14ac:dyDescent="0.2">
      <c r="A744" s="56"/>
      <c r="B744" s="56"/>
    </row>
    <row r="745" spans="1:2" ht="12.75" customHeight="1" x14ac:dyDescent="0.2">
      <c r="A745" s="56"/>
      <c r="B745" s="56"/>
    </row>
    <row r="746" spans="1:2" ht="12.75" customHeight="1" x14ac:dyDescent="0.2">
      <c r="A746" s="56"/>
      <c r="B746" s="56"/>
    </row>
    <row r="747" spans="1:2" ht="12.75" customHeight="1" x14ac:dyDescent="0.2">
      <c r="A747" s="56"/>
      <c r="B747" s="56"/>
    </row>
    <row r="748" spans="1:2" ht="12.75" customHeight="1" x14ac:dyDescent="0.2">
      <c r="A748" s="56"/>
      <c r="B748" s="56"/>
    </row>
    <row r="749" spans="1:2" ht="12.75" customHeight="1" x14ac:dyDescent="0.2">
      <c r="A749" s="56"/>
      <c r="B749" s="56"/>
    </row>
    <row r="750" spans="1:2" ht="12.75" customHeight="1" x14ac:dyDescent="0.2">
      <c r="A750" s="56"/>
      <c r="B750" s="56"/>
    </row>
    <row r="751" spans="1:2" ht="12.75" customHeight="1" x14ac:dyDescent="0.2">
      <c r="A751" s="56"/>
      <c r="B751" s="56"/>
    </row>
    <row r="752" spans="1:2" ht="12.75" customHeight="1" x14ac:dyDescent="0.2">
      <c r="A752" s="56"/>
      <c r="B752" s="56"/>
    </row>
    <row r="753" spans="1:2" ht="12.75" customHeight="1" x14ac:dyDescent="0.2">
      <c r="A753" s="56"/>
      <c r="B753" s="56"/>
    </row>
    <row r="754" spans="1:2" ht="12.75" customHeight="1" x14ac:dyDescent="0.2">
      <c r="A754" s="56"/>
      <c r="B754" s="56"/>
    </row>
    <row r="755" spans="1:2" ht="12.75" customHeight="1" x14ac:dyDescent="0.2">
      <c r="A755" s="56"/>
      <c r="B755" s="56"/>
    </row>
    <row r="756" spans="1:2" ht="12.75" customHeight="1" x14ac:dyDescent="0.2">
      <c r="A756" s="56"/>
      <c r="B756" s="56"/>
    </row>
    <row r="757" spans="1:2" ht="12.75" customHeight="1" x14ac:dyDescent="0.2">
      <c r="A757" s="56"/>
      <c r="B757" s="56"/>
    </row>
    <row r="758" spans="1:2" ht="12.75" customHeight="1" x14ac:dyDescent="0.2">
      <c r="A758" s="56"/>
      <c r="B758" s="56"/>
    </row>
    <row r="759" spans="1:2" ht="12.75" customHeight="1" x14ac:dyDescent="0.2">
      <c r="A759" s="56"/>
      <c r="B759" s="56"/>
    </row>
    <row r="760" spans="1:2" ht="12.75" customHeight="1" x14ac:dyDescent="0.2">
      <c r="A760" s="56"/>
      <c r="B760" s="56"/>
    </row>
    <row r="761" spans="1:2" ht="12.75" customHeight="1" x14ac:dyDescent="0.2">
      <c r="A761" s="56"/>
      <c r="B761" s="56"/>
    </row>
    <row r="762" spans="1:2" ht="12.75" customHeight="1" x14ac:dyDescent="0.2">
      <c r="A762" s="56"/>
      <c r="B762" s="56"/>
    </row>
    <row r="763" spans="1:2" ht="12.75" customHeight="1" x14ac:dyDescent="0.2">
      <c r="A763" s="56"/>
      <c r="B763" s="56"/>
    </row>
    <row r="764" spans="1:2" ht="12.75" customHeight="1" x14ac:dyDescent="0.2">
      <c r="A764" s="56"/>
      <c r="B764" s="56"/>
    </row>
    <row r="765" spans="1:2" ht="12.75" customHeight="1" x14ac:dyDescent="0.2">
      <c r="A765" s="56"/>
      <c r="B765" s="56"/>
    </row>
    <row r="766" spans="1:2" ht="12.75" customHeight="1" x14ac:dyDescent="0.2">
      <c r="A766" s="56"/>
      <c r="B766" s="56"/>
    </row>
    <row r="767" spans="1:2" ht="12.75" customHeight="1" x14ac:dyDescent="0.2">
      <c r="A767" s="56"/>
      <c r="B767" s="56"/>
    </row>
    <row r="768" spans="1:2" ht="12.75" customHeight="1" x14ac:dyDescent="0.2">
      <c r="A768" s="56"/>
      <c r="B768" s="56"/>
    </row>
    <row r="769" spans="1:2" ht="12.75" customHeight="1" x14ac:dyDescent="0.2">
      <c r="A769" s="56"/>
      <c r="B769" s="56"/>
    </row>
    <row r="770" spans="1:2" ht="12.75" customHeight="1" x14ac:dyDescent="0.2">
      <c r="A770" s="56"/>
      <c r="B770" s="56"/>
    </row>
    <row r="771" spans="1:2" ht="12.75" customHeight="1" x14ac:dyDescent="0.2">
      <c r="A771" s="56"/>
      <c r="B771" s="56"/>
    </row>
    <row r="772" spans="1:2" ht="12.75" customHeight="1" x14ac:dyDescent="0.2">
      <c r="A772" s="56"/>
      <c r="B772" s="56"/>
    </row>
    <row r="773" spans="1:2" ht="12.75" customHeight="1" x14ac:dyDescent="0.2">
      <c r="A773" s="56"/>
      <c r="B773" s="56"/>
    </row>
    <row r="774" spans="1:2" ht="12.75" customHeight="1" x14ac:dyDescent="0.2">
      <c r="A774" s="56"/>
      <c r="B774" s="56"/>
    </row>
    <row r="775" spans="1:2" ht="12.75" customHeight="1" x14ac:dyDescent="0.2">
      <c r="A775" s="56"/>
      <c r="B775" s="56"/>
    </row>
    <row r="776" spans="1:2" ht="12.75" customHeight="1" x14ac:dyDescent="0.2">
      <c r="A776" s="56"/>
      <c r="B776" s="56"/>
    </row>
    <row r="777" spans="1:2" ht="12.75" customHeight="1" x14ac:dyDescent="0.2">
      <c r="A777" s="56"/>
      <c r="B777" s="56"/>
    </row>
    <row r="778" spans="1:2" ht="12.75" customHeight="1" x14ac:dyDescent="0.2">
      <c r="A778" s="56"/>
      <c r="B778" s="56"/>
    </row>
    <row r="779" spans="1:2" ht="12.75" customHeight="1" x14ac:dyDescent="0.2">
      <c r="A779" s="56"/>
      <c r="B779" s="56"/>
    </row>
    <row r="780" spans="1:2" ht="12.75" customHeight="1" x14ac:dyDescent="0.2">
      <c r="A780" s="56"/>
      <c r="B780" s="56"/>
    </row>
    <row r="781" spans="1:2" ht="12.75" customHeight="1" x14ac:dyDescent="0.2">
      <c r="A781" s="56"/>
      <c r="B781" s="56"/>
    </row>
    <row r="782" spans="1:2" ht="12.75" customHeight="1" x14ac:dyDescent="0.2">
      <c r="A782" s="56"/>
      <c r="B782" s="56"/>
    </row>
    <row r="783" spans="1:2" ht="12.75" customHeight="1" x14ac:dyDescent="0.2">
      <c r="A783" s="56"/>
      <c r="B783" s="56"/>
    </row>
    <row r="784" spans="1:2" ht="12.75" customHeight="1" x14ac:dyDescent="0.2">
      <c r="A784" s="56"/>
      <c r="B784" s="56"/>
    </row>
    <row r="785" spans="1:2" ht="12.75" customHeight="1" x14ac:dyDescent="0.2">
      <c r="A785" s="56"/>
      <c r="B785" s="56"/>
    </row>
    <row r="786" spans="1:2" ht="12.75" customHeight="1" x14ac:dyDescent="0.2">
      <c r="A786" s="56"/>
      <c r="B786" s="56"/>
    </row>
    <row r="787" spans="1:2" ht="12.75" customHeight="1" x14ac:dyDescent="0.2">
      <c r="A787" s="56"/>
      <c r="B787" s="56"/>
    </row>
    <row r="788" spans="1:2" ht="12.75" customHeight="1" x14ac:dyDescent="0.2">
      <c r="A788" s="56"/>
      <c r="B788" s="56"/>
    </row>
    <row r="789" spans="1:2" ht="12.75" customHeight="1" x14ac:dyDescent="0.2">
      <c r="A789" s="56"/>
      <c r="B789" s="56"/>
    </row>
    <row r="790" spans="1:2" ht="12.75" customHeight="1" x14ac:dyDescent="0.2">
      <c r="A790" s="56"/>
      <c r="B790" s="56"/>
    </row>
    <row r="791" spans="1:2" ht="12.75" customHeight="1" x14ac:dyDescent="0.2">
      <c r="A791" s="56"/>
      <c r="B791" s="56"/>
    </row>
    <row r="792" spans="1:2" ht="12.75" customHeight="1" x14ac:dyDescent="0.2">
      <c r="A792" s="56"/>
      <c r="B792" s="56"/>
    </row>
    <row r="793" spans="1:2" ht="12.75" customHeight="1" x14ac:dyDescent="0.2">
      <c r="A793" s="56"/>
      <c r="B793" s="56"/>
    </row>
    <row r="794" spans="1:2" ht="12.75" customHeight="1" x14ac:dyDescent="0.2">
      <c r="A794" s="56"/>
      <c r="B794" s="56"/>
    </row>
    <row r="795" spans="1:2" ht="12.75" customHeight="1" x14ac:dyDescent="0.2">
      <c r="A795" s="56"/>
      <c r="B795" s="56"/>
    </row>
    <row r="796" spans="1:2" ht="12.75" customHeight="1" x14ac:dyDescent="0.2">
      <c r="A796" s="56"/>
      <c r="B796" s="56"/>
    </row>
    <row r="797" spans="1:2" ht="12.75" customHeight="1" x14ac:dyDescent="0.2">
      <c r="A797" s="56"/>
      <c r="B797" s="56"/>
    </row>
    <row r="798" spans="1:2" ht="12.75" customHeight="1" x14ac:dyDescent="0.2">
      <c r="A798" s="56"/>
      <c r="B798" s="56"/>
    </row>
    <row r="799" spans="1:2" ht="12.75" customHeight="1" x14ac:dyDescent="0.2">
      <c r="A799" s="56"/>
      <c r="B799" s="56"/>
    </row>
    <row r="800" spans="1:2" ht="12.75" customHeight="1" x14ac:dyDescent="0.2">
      <c r="A800" s="56"/>
      <c r="B800" s="56"/>
    </row>
    <row r="801" spans="1:2" ht="12.75" customHeight="1" x14ac:dyDescent="0.2">
      <c r="A801" s="56"/>
      <c r="B801" s="56"/>
    </row>
    <row r="802" spans="1:2" ht="12.75" customHeight="1" x14ac:dyDescent="0.2">
      <c r="A802" s="56"/>
      <c r="B802" s="56"/>
    </row>
    <row r="803" spans="1:2" ht="12.75" customHeight="1" x14ac:dyDescent="0.2">
      <c r="A803" s="56"/>
      <c r="B803" s="56"/>
    </row>
    <row r="804" spans="1:2" ht="12.75" customHeight="1" x14ac:dyDescent="0.2">
      <c r="A804" s="56"/>
      <c r="B804" s="56"/>
    </row>
    <row r="805" spans="1:2" ht="12.75" customHeight="1" x14ac:dyDescent="0.2">
      <c r="A805" s="56"/>
      <c r="B805" s="56"/>
    </row>
    <row r="806" spans="1:2" ht="12.75" customHeight="1" x14ac:dyDescent="0.2">
      <c r="A806" s="56"/>
      <c r="B806" s="56"/>
    </row>
    <row r="807" spans="1:2" ht="12.75" customHeight="1" x14ac:dyDescent="0.2">
      <c r="A807" s="56"/>
      <c r="B807" s="56"/>
    </row>
    <row r="808" spans="1:2" ht="12.75" customHeight="1" x14ac:dyDescent="0.2">
      <c r="A808" s="56"/>
      <c r="B808" s="56"/>
    </row>
    <row r="809" spans="1:2" ht="12.75" customHeight="1" x14ac:dyDescent="0.2">
      <c r="A809" s="56"/>
      <c r="B809" s="56"/>
    </row>
    <row r="810" spans="1:2" ht="12.75" customHeight="1" x14ac:dyDescent="0.2">
      <c r="A810" s="56"/>
      <c r="B810" s="56"/>
    </row>
    <row r="811" spans="1:2" ht="12.75" customHeight="1" x14ac:dyDescent="0.2">
      <c r="A811" s="56"/>
      <c r="B811" s="56"/>
    </row>
    <row r="812" spans="1:2" ht="12.75" customHeight="1" x14ac:dyDescent="0.2">
      <c r="A812" s="56"/>
      <c r="B812" s="56"/>
    </row>
    <row r="813" spans="1:2" ht="12.75" customHeight="1" x14ac:dyDescent="0.2">
      <c r="A813" s="56"/>
      <c r="B813" s="56"/>
    </row>
    <row r="814" spans="1:2" ht="12.75" customHeight="1" x14ac:dyDescent="0.2">
      <c r="A814" s="56"/>
      <c r="B814" s="56"/>
    </row>
    <row r="815" spans="1:2" ht="12.75" customHeight="1" x14ac:dyDescent="0.2">
      <c r="A815" s="56"/>
      <c r="B815" s="56"/>
    </row>
    <row r="816" spans="1:2" ht="12.75" customHeight="1" x14ac:dyDescent="0.2">
      <c r="A816" s="56"/>
      <c r="B816" s="56"/>
    </row>
    <row r="817" spans="1:2" ht="12.75" customHeight="1" x14ac:dyDescent="0.2">
      <c r="A817" s="56"/>
      <c r="B817" s="56"/>
    </row>
    <row r="818" spans="1:2" ht="12.75" customHeight="1" x14ac:dyDescent="0.2">
      <c r="A818" s="56"/>
      <c r="B818" s="56"/>
    </row>
    <row r="819" spans="1:2" ht="12.75" customHeight="1" x14ac:dyDescent="0.2">
      <c r="A819" s="56"/>
      <c r="B819" s="56"/>
    </row>
    <row r="820" spans="1:2" ht="12.75" customHeight="1" x14ac:dyDescent="0.2">
      <c r="A820" s="56"/>
      <c r="B820" s="56"/>
    </row>
    <row r="821" spans="1:2" ht="12.75" customHeight="1" x14ac:dyDescent="0.2">
      <c r="A821" s="56"/>
      <c r="B821" s="56"/>
    </row>
    <row r="822" spans="1:2" ht="12.75" customHeight="1" x14ac:dyDescent="0.2">
      <c r="A822" s="56"/>
      <c r="B822" s="56"/>
    </row>
    <row r="823" spans="1:2" ht="12.75" customHeight="1" x14ac:dyDescent="0.2">
      <c r="A823" s="56"/>
      <c r="B823" s="56"/>
    </row>
    <row r="824" spans="1:2" ht="12.75" customHeight="1" x14ac:dyDescent="0.2">
      <c r="A824" s="56"/>
      <c r="B824" s="56"/>
    </row>
    <row r="825" spans="1:2" ht="12.75" customHeight="1" x14ac:dyDescent="0.2">
      <c r="A825" s="56"/>
      <c r="B825" s="56"/>
    </row>
    <row r="826" spans="1:2" ht="12.75" customHeight="1" x14ac:dyDescent="0.2">
      <c r="A826" s="56"/>
      <c r="B826" s="56"/>
    </row>
    <row r="827" spans="1:2" ht="12.75" customHeight="1" x14ac:dyDescent="0.2">
      <c r="A827" s="56"/>
      <c r="B827" s="56"/>
    </row>
    <row r="828" spans="1:2" ht="12.75" customHeight="1" x14ac:dyDescent="0.2">
      <c r="A828" s="56"/>
      <c r="B828" s="56"/>
    </row>
    <row r="829" spans="1:2" ht="12.75" customHeight="1" x14ac:dyDescent="0.2">
      <c r="A829" s="56"/>
      <c r="B829" s="56"/>
    </row>
    <row r="830" spans="1:2" ht="12.75" customHeight="1" x14ac:dyDescent="0.2">
      <c r="A830" s="56"/>
      <c r="B830" s="56"/>
    </row>
    <row r="831" spans="1:2" ht="12.75" customHeight="1" x14ac:dyDescent="0.2">
      <c r="A831" s="56"/>
      <c r="B831" s="56"/>
    </row>
    <row r="832" spans="1:2" ht="12.75" customHeight="1" x14ac:dyDescent="0.2">
      <c r="A832" s="56"/>
      <c r="B832" s="56"/>
    </row>
    <row r="833" spans="1:2" ht="12.75" customHeight="1" x14ac:dyDescent="0.2">
      <c r="A833" s="56"/>
      <c r="B833" s="56"/>
    </row>
    <row r="834" spans="1:2" ht="12.75" customHeight="1" x14ac:dyDescent="0.2">
      <c r="A834" s="56"/>
      <c r="B834" s="56"/>
    </row>
    <row r="835" spans="1:2" ht="12.75" customHeight="1" x14ac:dyDescent="0.2">
      <c r="A835" s="56"/>
      <c r="B835" s="56"/>
    </row>
    <row r="836" spans="1:2" ht="12.75" customHeight="1" x14ac:dyDescent="0.2">
      <c r="A836" s="56"/>
      <c r="B836" s="56"/>
    </row>
    <row r="837" spans="1:2" ht="12.75" customHeight="1" x14ac:dyDescent="0.2">
      <c r="A837" s="56"/>
      <c r="B837" s="56"/>
    </row>
    <row r="838" spans="1:2" ht="12.75" customHeight="1" x14ac:dyDescent="0.2">
      <c r="A838" s="56"/>
      <c r="B838" s="56"/>
    </row>
    <row r="839" spans="1:2" ht="12.75" customHeight="1" x14ac:dyDescent="0.2">
      <c r="A839" s="56"/>
      <c r="B839" s="56"/>
    </row>
    <row r="840" spans="1:2" ht="12.75" customHeight="1" x14ac:dyDescent="0.2">
      <c r="A840" s="56"/>
      <c r="B840" s="56"/>
    </row>
    <row r="841" spans="1:2" ht="12.75" customHeight="1" x14ac:dyDescent="0.2">
      <c r="A841" s="56"/>
      <c r="B841" s="56"/>
    </row>
    <row r="842" spans="1:2" ht="12.75" customHeight="1" x14ac:dyDescent="0.2">
      <c r="A842" s="56"/>
      <c r="B842" s="56"/>
    </row>
    <row r="843" spans="1:2" ht="12.75" customHeight="1" x14ac:dyDescent="0.2">
      <c r="A843" s="56"/>
      <c r="B843" s="56"/>
    </row>
    <row r="844" spans="1:2" ht="12.75" customHeight="1" x14ac:dyDescent="0.2">
      <c r="A844" s="56"/>
      <c r="B844" s="56"/>
    </row>
    <row r="845" spans="1:2" ht="12.75" customHeight="1" x14ac:dyDescent="0.2">
      <c r="A845" s="56"/>
      <c r="B845" s="56"/>
    </row>
    <row r="846" spans="1:2" ht="12.75" customHeight="1" x14ac:dyDescent="0.2">
      <c r="A846" s="56"/>
      <c r="B846" s="56"/>
    </row>
    <row r="847" spans="1:2" ht="12.75" customHeight="1" x14ac:dyDescent="0.2">
      <c r="A847" s="56"/>
      <c r="B847" s="56"/>
    </row>
    <row r="848" spans="1:2" ht="12.75" customHeight="1" x14ac:dyDescent="0.2">
      <c r="A848" s="56"/>
      <c r="B848" s="56"/>
    </row>
    <row r="849" spans="1:2" ht="12.75" customHeight="1" x14ac:dyDescent="0.2">
      <c r="A849" s="56"/>
      <c r="B849" s="56"/>
    </row>
    <row r="850" spans="1:2" ht="12.75" customHeight="1" x14ac:dyDescent="0.2">
      <c r="A850" s="56"/>
      <c r="B850" s="56"/>
    </row>
    <row r="851" spans="1:2" ht="12.75" customHeight="1" x14ac:dyDescent="0.2">
      <c r="A851" s="56"/>
      <c r="B851" s="56"/>
    </row>
    <row r="852" spans="1:2" ht="12.75" customHeight="1" x14ac:dyDescent="0.2">
      <c r="A852" s="56"/>
      <c r="B852" s="56"/>
    </row>
    <row r="853" spans="1:2" ht="12.75" customHeight="1" x14ac:dyDescent="0.2">
      <c r="A853" s="56"/>
      <c r="B853" s="56"/>
    </row>
    <row r="854" spans="1:2" ht="12.75" customHeight="1" x14ac:dyDescent="0.2">
      <c r="A854" s="56"/>
      <c r="B854" s="56"/>
    </row>
    <row r="855" spans="1:2" ht="12.75" customHeight="1" x14ac:dyDescent="0.2">
      <c r="A855" s="56"/>
      <c r="B855" s="56"/>
    </row>
    <row r="856" spans="1:2" ht="12.75" customHeight="1" x14ac:dyDescent="0.2">
      <c r="A856" s="56"/>
      <c r="B856" s="56"/>
    </row>
    <row r="857" spans="1:2" ht="12.75" customHeight="1" x14ac:dyDescent="0.2">
      <c r="A857" s="56"/>
      <c r="B857" s="56"/>
    </row>
    <row r="858" spans="1:2" ht="12.75" customHeight="1" x14ac:dyDescent="0.2">
      <c r="A858" s="56"/>
      <c r="B858" s="56"/>
    </row>
    <row r="859" spans="1:2" ht="12.75" customHeight="1" x14ac:dyDescent="0.2">
      <c r="A859" s="56"/>
      <c r="B859" s="56"/>
    </row>
    <row r="860" spans="1:2" ht="12.75" customHeight="1" x14ac:dyDescent="0.2">
      <c r="A860" s="56"/>
      <c r="B860" s="56"/>
    </row>
    <row r="861" spans="1:2" ht="12.75" customHeight="1" x14ac:dyDescent="0.2">
      <c r="A861" s="56"/>
      <c r="B861" s="56"/>
    </row>
    <row r="862" spans="1:2" ht="12.75" customHeight="1" x14ac:dyDescent="0.2">
      <c r="A862" s="56"/>
      <c r="B862" s="56"/>
    </row>
    <row r="863" spans="1:2" ht="12.75" customHeight="1" x14ac:dyDescent="0.2">
      <c r="A863" s="56"/>
      <c r="B863" s="56"/>
    </row>
    <row r="864" spans="1:2" ht="12.75" customHeight="1" x14ac:dyDescent="0.2">
      <c r="A864" s="56"/>
      <c r="B864" s="56"/>
    </row>
    <row r="865" spans="1:2" ht="12.75" customHeight="1" x14ac:dyDescent="0.2">
      <c r="A865" s="56"/>
      <c r="B865" s="56"/>
    </row>
    <row r="866" spans="1:2" ht="12.75" customHeight="1" x14ac:dyDescent="0.2">
      <c r="A866" s="56"/>
      <c r="B866" s="56"/>
    </row>
    <row r="867" spans="1:2" ht="12.75" customHeight="1" x14ac:dyDescent="0.2">
      <c r="A867" s="56"/>
      <c r="B867" s="56"/>
    </row>
    <row r="868" spans="1:2" ht="12.75" customHeight="1" x14ac:dyDescent="0.2">
      <c r="A868" s="56"/>
      <c r="B868" s="56"/>
    </row>
    <row r="869" spans="1:2" ht="12.75" customHeight="1" x14ac:dyDescent="0.2">
      <c r="A869" s="56"/>
      <c r="B869" s="56"/>
    </row>
    <row r="870" spans="1:2" ht="12.75" customHeight="1" x14ac:dyDescent="0.2">
      <c r="A870" s="56"/>
      <c r="B870" s="56"/>
    </row>
    <row r="871" spans="1:2" ht="12.75" customHeight="1" x14ac:dyDescent="0.2">
      <c r="A871" s="56"/>
      <c r="B871" s="56"/>
    </row>
    <row r="872" spans="1:2" ht="12.75" customHeight="1" x14ac:dyDescent="0.2">
      <c r="A872" s="56"/>
      <c r="B872" s="56"/>
    </row>
    <row r="873" spans="1:2" ht="12.75" customHeight="1" x14ac:dyDescent="0.2">
      <c r="A873" s="56"/>
      <c r="B873" s="56"/>
    </row>
    <row r="874" spans="1:2" ht="12.75" customHeight="1" x14ac:dyDescent="0.2">
      <c r="A874" s="56"/>
      <c r="B874" s="56"/>
    </row>
    <row r="875" spans="1:2" ht="12.75" customHeight="1" x14ac:dyDescent="0.2">
      <c r="A875" s="56"/>
      <c r="B875" s="56"/>
    </row>
    <row r="876" spans="1:2" ht="12.75" customHeight="1" x14ac:dyDescent="0.2">
      <c r="A876" s="56"/>
      <c r="B876" s="56"/>
    </row>
    <row r="877" spans="1:2" ht="12.75" customHeight="1" x14ac:dyDescent="0.2">
      <c r="A877" s="56"/>
      <c r="B877" s="56"/>
    </row>
    <row r="878" spans="1:2" ht="12.75" customHeight="1" x14ac:dyDescent="0.2">
      <c r="A878" s="56"/>
      <c r="B878" s="56"/>
    </row>
    <row r="879" spans="1:2" ht="12.75" customHeight="1" x14ac:dyDescent="0.2">
      <c r="A879" s="56"/>
      <c r="B879" s="56"/>
    </row>
    <row r="880" spans="1:2" ht="12.75" customHeight="1" x14ac:dyDescent="0.2">
      <c r="A880" s="56"/>
      <c r="B880" s="56"/>
    </row>
    <row r="881" spans="1:2" ht="12.75" customHeight="1" x14ac:dyDescent="0.2">
      <c r="A881" s="56"/>
      <c r="B881" s="56"/>
    </row>
    <row r="882" spans="1:2" ht="12.75" customHeight="1" x14ac:dyDescent="0.2">
      <c r="A882" s="56"/>
      <c r="B882" s="56"/>
    </row>
    <row r="883" spans="1:2" ht="12.75" customHeight="1" x14ac:dyDescent="0.2">
      <c r="A883" s="56"/>
      <c r="B883" s="56"/>
    </row>
    <row r="884" spans="1:2" ht="12.75" customHeight="1" x14ac:dyDescent="0.2">
      <c r="A884" s="56"/>
      <c r="B884" s="56"/>
    </row>
    <row r="885" spans="1:2" ht="12.75" customHeight="1" x14ac:dyDescent="0.2">
      <c r="A885" s="56"/>
      <c r="B885" s="56"/>
    </row>
    <row r="886" spans="1:2" ht="12.75" customHeight="1" x14ac:dyDescent="0.2">
      <c r="A886" s="56"/>
      <c r="B886" s="56"/>
    </row>
    <row r="887" spans="1:2" ht="12.75" customHeight="1" x14ac:dyDescent="0.2">
      <c r="A887" s="56"/>
      <c r="B887" s="56"/>
    </row>
    <row r="888" spans="1:2" ht="12.75" customHeight="1" x14ac:dyDescent="0.2">
      <c r="A888" s="56"/>
      <c r="B888" s="56"/>
    </row>
    <row r="889" spans="1:2" ht="12.75" customHeight="1" x14ac:dyDescent="0.2">
      <c r="A889" s="56"/>
      <c r="B889" s="56"/>
    </row>
    <row r="890" spans="1:2" ht="12.75" customHeight="1" x14ac:dyDescent="0.2">
      <c r="A890" s="56"/>
      <c r="B890" s="56"/>
    </row>
    <row r="891" spans="1:2" ht="12.75" customHeight="1" x14ac:dyDescent="0.2">
      <c r="A891" s="56"/>
      <c r="B891" s="56"/>
    </row>
    <row r="892" spans="1:2" ht="12.75" customHeight="1" x14ac:dyDescent="0.2">
      <c r="A892" s="56"/>
      <c r="B892" s="56"/>
    </row>
    <row r="893" spans="1:2" ht="12.75" customHeight="1" x14ac:dyDescent="0.2">
      <c r="A893" s="56"/>
      <c r="B893" s="56"/>
    </row>
    <row r="894" spans="1:2" ht="12.75" customHeight="1" x14ac:dyDescent="0.2">
      <c r="A894" s="56"/>
      <c r="B894" s="56"/>
    </row>
    <row r="895" spans="1:2" ht="12.75" customHeight="1" x14ac:dyDescent="0.2">
      <c r="A895" s="56"/>
      <c r="B895" s="56"/>
    </row>
    <row r="896" spans="1:2" ht="12.75" customHeight="1" x14ac:dyDescent="0.2">
      <c r="A896" s="56"/>
      <c r="B896" s="56"/>
    </row>
    <row r="897" spans="1:2" ht="12.75" customHeight="1" x14ac:dyDescent="0.2">
      <c r="A897" s="56"/>
      <c r="B897" s="56"/>
    </row>
    <row r="898" spans="1:2" ht="12.75" customHeight="1" x14ac:dyDescent="0.2">
      <c r="A898" s="56"/>
      <c r="B898" s="56"/>
    </row>
    <row r="899" spans="1:2" ht="12.75" customHeight="1" x14ac:dyDescent="0.2">
      <c r="A899" s="56"/>
      <c r="B899" s="56"/>
    </row>
    <row r="900" spans="1:2" ht="12.75" customHeight="1" x14ac:dyDescent="0.2">
      <c r="A900" s="56"/>
      <c r="B900" s="56"/>
    </row>
    <row r="901" spans="1:2" ht="12.75" customHeight="1" x14ac:dyDescent="0.2">
      <c r="A901" s="56"/>
      <c r="B901" s="56"/>
    </row>
    <row r="902" spans="1:2" ht="12.75" customHeight="1" x14ac:dyDescent="0.2">
      <c r="A902" s="56"/>
      <c r="B902" s="56"/>
    </row>
    <row r="903" spans="1:2" ht="12.75" customHeight="1" x14ac:dyDescent="0.2">
      <c r="A903" s="56"/>
      <c r="B903" s="56"/>
    </row>
    <row r="904" spans="1:2" ht="12.75" customHeight="1" x14ac:dyDescent="0.2">
      <c r="A904" s="56"/>
      <c r="B904" s="56"/>
    </row>
    <row r="905" spans="1:2" ht="12.75" customHeight="1" x14ac:dyDescent="0.2">
      <c r="A905" s="56"/>
      <c r="B905" s="56"/>
    </row>
    <row r="906" spans="1:2" ht="12.75" customHeight="1" x14ac:dyDescent="0.2">
      <c r="A906" s="56"/>
      <c r="B906" s="56"/>
    </row>
    <row r="907" spans="1:2" ht="12.75" customHeight="1" x14ac:dyDescent="0.2">
      <c r="A907" s="56"/>
      <c r="B907" s="56"/>
    </row>
    <row r="908" spans="1:2" ht="12.75" customHeight="1" x14ac:dyDescent="0.2">
      <c r="A908" s="56"/>
      <c r="B908" s="56"/>
    </row>
    <row r="909" spans="1:2" ht="12.75" customHeight="1" x14ac:dyDescent="0.2">
      <c r="A909" s="56"/>
      <c r="B909" s="56"/>
    </row>
    <row r="910" spans="1:2" ht="12.75" customHeight="1" x14ac:dyDescent="0.2">
      <c r="A910" s="56"/>
      <c r="B910" s="56"/>
    </row>
    <row r="911" spans="1:2" ht="12.75" customHeight="1" x14ac:dyDescent="0.2">
      <c r="A911" s="56"/>
      <c r="B911" s="56"/>
    </row>
    <row r="912" spans="1:2" ht="12.75" customHeight="1" x14ac:dyDescent="0.2">
      <c r="A912" s="56"/>
      <c r="B912" s="56"/>
    </row>
    <row r="913" spans="1:2" ht="12.75" customHeight="1" x14ac:dyDescent="0.2">
      <c r="A913" s="56"/>
      <c r="B913" s="56"/>
    </row>
    <row r="914" spans="1:2" ht="12.75" customHeight="1" x14ac:dyDescent="0.2">
      <c r="A914" s="56"/>
      <c r="B914" s="56"/>
    </row>
    <row r="915" spans="1:2" ht="12.75" customHeight="1" x14ac:dyDescent="0.2">
      <c r="A915" s="56"/>
      <c r="B915" s="56"/>
    </row>
    <row r="916" spans="1:2" ht="12.75" customHeight="1" x14ac:dyDescent="0.2">
      <c r="A916" s="56"/>
      <c r="B916" s="56"/>
    </row>
    <row r="917" spans="1:2" ht="12.75" customHeight="1" x14ac:dyDescent="0.2">
      <c r="A917" s="56"/>
      <c r="B917" s="56"/>
    </row>
    <row r="918" spans="1:2" ht="12.75" customHeight="1" x14ac:dyDescent="0.2">
      <c r="A918" s="56"/>
      <c r="B918" s="56"/>
    </row>
    <row r="919" spans="1:2" ht="12.75" customHeight="1" x14ac:dyDescent="0.2">
      <c r="A919" s="56"/>
      <c r="B919" s="56"/>
    </row>
    <row r="920" spans="1:2" ht="12.75" customHeight="1" x14ac:dyDescent="0.2">
      <c r="A920" s="56"/>
      <c r="B920" s="56"/>
    </row>
    <row r="921" spans="1:2" ht="12.75" customHeight="1" x14ac:dyDescent="0.2">
      <c r="A921" s="56"/>
      <c r="B921" s="56"/>
    </row>
    <row r="922" spans="1:2" ht="12.75" customHeight="1" x14ac:dyDescent="0.2">
      <c r="A922" s="56"/>
      <c r="B922" s="56"/>
    </row>
    <row r="923" spans="1:2" ht="12.75" customHeight="1" x14ac:dyDescent="0.2">
      <c r="A923" s="56"/>
      <c r="B923" s="56"/>
    </row>
    <row r="924" spans="1:2" ht="12.75" customHeight="1" x14ac:dyDescent="0.2">
      <c r="A924" s="56"/>
      <c r="B924" s="56"/>
    </row>
    <row r="925" spans="1:2" ht="12.75" customHeight="1" x14ac:dyDescent="0.2">
      <c r="A925" s="56"/>
      <c r="B925" s="56"/>
    </row>
    <row r="926" spans="1:2" ht="12.75" customHeight="1" x14ac:dyDescent="0.2">
      <c r="A926" s="56"/>
      <c r="B926" s="56"/>
    </row>
    <row r="927" spans="1:2" ht="12.75" customHeight="1" x14ac:dyDescent="0.2">
      <c r="A927" s="56"/>
      <c r="B927" s="56"/>
    </row>
    <row r="928" spans="1:2" ht="12.75" customHeight="1" x14ac:dyDescent="0.2">
      <c r="A928" s="56"/>
      <c r="B928" s="56"/>
    </row>
    <row r="929" spans="1:2" ht="12.75" customHeight="1" x14ac:dyDescent="0.2">
      <c r="A929" s="56"/>
      <c r="B929" s="56"/>
    </row>
    <row r="930" spans="1:2" ht="12.75" customHeight="1" x14ac:dyDescent="0.2">
      <c r="A930" s="56"/>
      <c r="B930" s="56"/>
    </row>
    <row r="931" spans="1:2" ht="12.75" customHeight="1" x14ac:dyDescent="0.2">
      <c r="A931" s="56"/>
      <c r="B931" s="56"/>
    </row>
    <row r="932" spans="1:2" ht="12.75" customHeight="1" x14ac:dyDescent="0.2">
      <c r="A932" s="56"/>
      <c r="B932" s="56"/>
    </row>
    <row r="933" spans="1:2" ht="12.75" customHeight="1" x14ac:dyDescent="0.2">
      <c r="A933" s="56"/>
      <c r="B933" s="56"/>
    </row>
    <row r="934" spans="1:2" ht="12.75" customHeight="1" x14ac:dyDescent="0.2">
      <c r="A934" s="56"/>
      <c r="B934" s="56"/>
    </row>
    <row r="935" spans="1:2" ht="12.75" customHeight="1" x14ac:dyDescent="0.2">
      <c r="A935" s="56"/>
      <c r="B935" s="56"/>
    </row>
    <row r="936" spans="1:2" ht="12.75" customHeight="1" x14ac:dyDescent="0.2">
      <c r="A936" s="56"/>
      <c r="B936" s="56"/>
    </row>
    <row r="937" spans="1:2" ht="12.75" customHeight="1" x14ac:dyDescent="0.2">
      <c r="A937" s="56"/>
      <c r="B937" s="56"/>
    </row>
    <row r="938" spans="1:2" ht="12.75" customHeight="1" x14ac:dyDescent="0.2">
      <c r="A938" s="56"/>
      <c r="B938" s="56"/>
    </row>
    <row r="939" spans="1:2" ht="12.75" customHeight="1" x14ac:dyDescent="0.2">
      <c r="A939" s="56"/>
      <c r="B939" s="56"/>
    </row>
    <row r="940" spans="1:2" ht="12.75" customHeight="1" x14ac:dyDescent="0.2">
      <c r="A940" s="56"/>
      <c r="B940" s="56"/>
    </row>
    <row r="941" spans="1:2" ht="12.75" customHeight="1" x14ac:dyDescent="0.2">
      <c r="A941" s="56"/>
      <c r="B941" s="56"/>
    </row>
    <row r="942" spans="1:2" ht="12.75" customHeight="1" x14ac:dyDescent="0.2">
      <c r="A942" s="56"/>
      <c r="B942" s="56"/>
    </row>
    <row r="943" spans="1:2" ht="12.75" customHeight="1" x14ac:dyDescent="0.2">
      <c r="A943" s="56"/>
      <c r="B943" s="56"/>
    </row>
    <row r="944" spans="1:2" ht="12.75" customHeight="1" x14ac:dyDescent="0.2">
      <c r="A944" s="56"/>
      <c r="B944" s="56"/>
    </row>
    <row r="945" spans="1:2" ht="12.75" customHeight="1" x14ac:dyDescent="0.2">
      <c r="A945" s="56"/>
      <c r="B945" s="56"/>
    </row>
    <row r="946" spans="1:2" ht="12.75" customHeight="1" x14ac:dyDescent="0.2">
      <c r="A946" s="56"/>
      <c r="B946" s="56"/>
    </row>
    <row r="947" spans="1:2" ht="12.75" customHeight="1" x14ac:dyDescent="0.2">
      <c r="A947" s="56"/>
      <c r="B947" s="56"/>
    </row>
    <row r="948" spans="1:2" ht="12.75" customHeight="1" x14ac:dyDescent="0.2">
      <c r="A948" s="56"/>
      <c r="B948" s="56"/>
    </row>
    <row r="949" spans="1:2" ht="12.75" customHeight="1" x14ac:dyDescent="0.2">
      <c r="A949" s="56"/>
      <c r="B949" s="56"/>
    </row>
    <row r="950" spans="1:2" ht="12.75" customHeight="1" x14ac:dyDescent="0.2">
      <c r="A950" s="56"/>
      <c r="B950" s="56"/>
    </row>
    <row r="951" spans="1:2" ht="12.75" customHeight="1" x14ac:dyDescent="0.2">
      <c r="A951" s="56"/>
      <c r="B951" s="56"/>
    </row>
    <row r="952" spans="1:2" ht="12.75" customHeight="1" x14ac:dyDescent="0.2">
      <c r="A952" s="56"/>
      <c r="B952" s="56"/>
    </row>
    <row r="953" spans="1:2" ht="12.75" customHeight="1" x14ac:dyDescent="0.2">
      <c r="A953" s="56"/>
      <c r="B953" s="56"/>
    </row>
    <row r="954" spans="1:2" ht="12.75" customHeight="1" x14ac:dyDescent="0.2">
      <c r="A954" s="56"/>
      <c r="B954" s="56"/>
    </row>
    <row r="955" spans="1:2" ht="12.75" customHeight="1" x14ac:dyDescent="0.2">
      <c r="A955" s="56"/>
      <c r="B955" s="56"/>
    </row>
    <row r="956" spans="1:2" ht="12.75" customHeight="1" x14ac:dyDescent="0.2">
      <c r="A956" s="56"/>
      <c r="B956" s="56"/>
    </row>
    <row r="957" spans="1:2" ht="12.75" customHeight="1" x14ac:dyDescent="0.2">
      <c r="A957" s="56"/>
      <c r="B957" s="56"/>
    </row>
    <row r="958" spans="1:2" ht="12.75" customHeight="1" x14ac:dyDescent="0.2">
      <c r="A958" s="56"/>
      <c r="B958" s="56"/>
    </row>
    <row r="959" spans="1:2" ht="12.75" customHeight="1" x14ac:dyDescent="0.2">
      <c r="A959" s="56"/>
      <c r="B959" s="56"/>
    </row>
    <row r="960" spans="1:2" ht="12.75" customHeight="1" x14ac:dyDescent="0.2">
      <c r="A960" s="56"/>
      <c r="B960" s="56"/>
    </row>
    <row r="961" spans="1:2" ht="12.75" customHeight="1" x14ac:dyDescent="0.2">
      <c r="A961" s="56"/>
      <c r="B961" s="56"/>
    </row>
    <row r="962" spans="1:2" ht="12.75" customHeight="1" x14ac:dyDescent="0.2">
      <c r="A962" s="56"/>
      <c r="B962" s="56"/>
    </row>
    <row r="963" spans="1:2" ht="12.75" customHeight="1" x14ac:dyDescent="0.2">
      <c r="A963" s="56"/>
      <c r="B963" s="56"/>
    </row>
    <row r="964" spans="1:2" ht="12.75" customHeight="1" x14ac:dyDescent="0.2">
      <c r="A964" s="56"/>
      <c r="B964" s="56"/>
    </row>
    <row r="965" spans="1:2" ht="12.75" customHeight="1" x14ac:dyDescent="0.2">
      <c r="A965" s="56"/>
      <c r="B965" s="56"/>
    </row>
    <row r="966" spans="1:2" ht="12.75" customHeight="1" x14ac:dyDescent="0.2">
      <c r="A966" s="56"/>
      <c r="B966" s="56"/>
    </row>
    <row r="967" spans="1:2" ht="12.75" customHeight="1" x14ac:dyDescent="0.2">
      <c r="A967" s="56"/>
      <c r="B967" s="56"/>
    </row>
    <row r="968" spans="1:2" ht="12.75" customHeight="1" x14ac:dyDescent="0.2">
      <c r="A968" s="56"/>
      <c r="B968" s="56"/>
    </row>
    <row r="969" spans="1:2" ht="12.75" customHeight="1" x14ac:dyDescent="0.2">
      <c r="A969" s="56"/>
      <c r="B969" s="56"/>
    </row>
    <row r="970" spans="1:2" ht="12.75" customHeight="1" x14ac:dyDescent="0.2">
      <c r="A970" s="56"/>
      <c r="B970" s="56"/>
    </row>
    <row r="971" spans="1:2" ht="12.75" customHeight="1" x14ac:dyDescent="0.2">
      <c r="A971" s="56"/>
      <c r="B971" s="56"/>
    </row>
    <row r="972" spans="1:2" ht="12.75" customHeight="1" x14ac:dyDescent="0.2">
      <c r="A972" s="56"/>
      <c r="B972" s="56"/>
    </row>
    <row r="973" spans="1:2" ht="12.75" customHeight="1" x14ac:dyDescent="0.2">
      <c r="A973" s="56"/>
      <c r="B973" s="56"/>
    </row>
    <row r="974" spans="1:2" ht="12.75" customHeight="1" x14ac:dyDescent="0.2">
      <c r="A974" s="56"/>
      <c r="B974" s="56"/>
    </row>
    <row r="975" spans="1:2" ht="12.75" customHeight="1" x14ac:dyDescent="0.2">
      <c r="A975" s="56"/>
      <c r="B975" s="56"/>
    </row>
    <row r="976" spans="1:2" ht="12.75" customHeight="1" x14ac:dyDescent="0.2">
      <c r="A976" s="56"/>
      <c r="B976" s="56"/>
    </row>
    <row r="977" spans="1:2" ht="12.75" customHeight="1" x14ac:dyDescent="0.2">
      <c r="A977" s="56"/>
      <c r="B977" s="56"/>
    </row>
    <row r="978" spans="1:2" ht="12.75" customHeight="1" x14ac:dyDescent="0.2">
      <c r="A978" s="56"/>
      <c r="B978" s="56"/>
    </row>
    <row r="979" spans="1:2" ht="12.75" customHeight="1" x14ac:dyDescent="0.2">
      <c r="A979" s="56"/>
      <c r="B979" s="56"/>
    </row>
    <row r="980" spans="1:2" ht="12.75" customHeight="1" x14ac:dyDescent="0.2">
      <c r="A980" s="56"/>
      <c r="B980" s="56"/>
    </row>
    <row r="981" spans="1:2" ht="12.75" customHeight="1" x14ac:dyDescent="0.2">
      <c r="A981" s="56"/>
      <c r="B981" s="56"/>
    </row>
    <row r="982" spans="1:2" ht="12.75" customHeight="1" x14ac:dyDescent="0.2">
      <c r="A982" s="56"/>
      <c r="B982" s="56"/>
    </row>
    <row r="983" spans="1:2" ht="12.75" customHeight="1" x14ac:dyDescent="0.2">
      <c r="A983" s="56"/>
      <c r="B983" s="56"/>
    </row>
    <row r="984" spans="1:2" ht="12.75" customHeight="1" x14ac:dyDescent="0.2">
      <c r="A984" s="56"/>
      <c r="B984" s="56"/>
    </row>
    <row r="985" spans="1:2" ht="12.75" customHeight="1" x14ac:dyDescent="0.2">
      <c r="A985" s="56"/>
      <c r="B985" s="56"/>
    </row>
    <row r="986" spans="1:2" ht="12.75" customHeight="1" x14ac:dyDescent="0.2">
      <c r="A986" s="56"/>
      <c r="B986" s="56"/>
    </row>
    <row r="987" spans="1:2" ht="12.75" customHeight="1" x14ac:dyDescent="0.2">
      <c r="A987" s="56"/>
      <c r="B987" s="56"/>
    </row>
    <row r="988" spans="1:2" ht="12.75" customHeight="1" x14ac:dyDescent="0.2">
      <c r="A988" s="56"/>
      <c r="B988" s="56"/>
    </row>
    <row r="989" spans="1:2" ht="12.75" customHeight="1" x14ac:dyDescent="0.2">
      <c r="A989" s="56"/>
      <c r="B989" s="56"/>
    </row>
    <row r="990" spans="1:2" ht="12.75" customHeight="1" x14ac:dyDescent="0.2">
      <c r="A990" s="56"/>
      <c r="B990" s="56"/>
    </row>
    <row r="991" spans="1:2" ht="12.75" customHeight="1" x14ac:dyDescent="0.2">
      <c r="A991" s="56"/>
      <c r="B991" s="56"/>
    </row>
    <row r="992" spans="1:2" ht="12.75" customHeight="1" x14ac:dyDescent="0.2">
      <c r="A992" s="56"/>
      <c r="B992" s="56"/>
    </row>
    <row r="993" spans="1:2" ht="12.75" customHeight="1" x14ac:dyDescent="0.2">
      <c r="A993" s="56"/>
      <c r="B993" s="56"/>
    </row>
    <row r="994" spans="1:2" ht="12.75" customHeight="1" x14ac:dyDescent="0.2">
      <c r="A994" s="56"/>
      <c r="B994" s="56"/>
    </row>
    <row r="995" spans="1:2" ht="12.75" customHeight="1" x14ac:dyDescent="0.2">
      <c r="A995" s="56"/>
      <c r="B995" s="56"/>
    </row>
    <row r="996" spans="1:2" ht="12.75" customHeight="1" x14ac:dyDescent="0.2">
      <c r="A996" s="56"/>
      <c r="B996" s="56"/>
    </row>
    <row r="997" spans="1:2" ht="12.75" customHeight="1" x14ac:dyDescent="0.2">
      <c r="A997" s="56"/>
      <c r="B997" s="56"/>
    </row>
    <row r="998" spans="1:2" ht="12.75" customHeight="1" x14ac:dyDescent="0.2">
      <c r="A998" s="56"/>
      <c r="B998" s="56"/>
    </row>
    <row r="999" spans="1:2" ht="12.75" customHeight="1" x14ac:dyDescent="0.2">
      <c r="A999" s="56"/>
      <c r="B999" s="56"/>
    </row>
    <row r="1000" spans="1:2" ht="12.75" customHeight="1" x14ac:dyDescent="0.2">
      <c r="A1000" s="56"/>
      <c r="B1000" s="56"/>
    </row>
  </sheetData>
  <mergeCells count="65">
    <mergeCell ref="A17:A22"/>
    <mergeCell ref="C17:H17"/>
    <mergeCell ref="C18:H18"/>
    <mergeCell ref="C19:H19"/>
    <mergeCell ref="C22:H22"/>
    <mergeCell ref="M19:P19"/>
    <mergeCell ref="M22:P22"/>
    <mergeCell ref="C2:P2"/>
    <mergeCell ref="C3:P3"/>
    <mergeCell ref="I6:I15"/>
    <mergeCell ref="L6:L15"/>
    <mergeCell ref="M6:O7"/>
    <mergeCell ref="P6:P15"/>
    <mergeCell ref="K7:K18"/>
    <mergeCell ref="M18:O18"/>
    <mergeCell ref="C16:H16"/>
    <mergeCell ref="I16:I22"/>
    <mergeCell ref="M14:O14"/>
    <mergeCell ref="C15:H15"/>
    <mergeCell ref="M15:O15"/>
    <mergeCell ref="M16:O16"/>
    <mergeCell ref="M17:O17"/>
    <mergeCell ref="B31:B41"/>
    <mergeCell ref="C31:H31"/>
    <mergeCell ref="I31:I41"/>
    <mergeCell ref="D32:H32"/>
    <mergeCell ref="A33:A41"/>
    <mergeCell ref="C41:H41"/>
    <mergeCell ref="C39:H39"/>
    <mergeCell ref="C40:H40"/>
    <mergeCell ref="A24:A30"/>
    <mergeCell ref="C24:H24"/>
    <mergeCell ref="C29:H29"/>
    <mergeCell ref="C27:H27"/>
    <mergeCell ref="C28:H28"/>
    <mergeCell ref="C25:H25"/>
    <mergeCell ref="C26:H26"/>
    <mergeCell ref="C20:H20"/>
    <mergeCell ref="C21:H21"/>
    <mergeCell ref="B23:B30"/>
    <mergeCell ref="C23:H23"/>
    <mergeCell ref="I23:I30"/>
    <mergeCell ref="B16:B22"/>
    <mergeCell ref="M11:O11"/>
    <mergeCell ref="C12:E12"/>
    <mergeCell ref="F12:H12"/>
    <mergeCell ref="M12:O12"/>
    <mergeCell ref="C13:E13"/>
    <mergeCell ref="F13:H13"/>
    <mergeCell ref="M13:O13"/>
    <mergeCell ref="M8:O8"/>
    <mergeCell ref="C9:E9"/>
    <mergeCell ref="F9:H9"/>
    <mergeCell ref="M9:O10"/>
    <mergeCell ref="C10:E10"/>
    <mergeCell ref="F10:H10"/>
    <mergeCell ref="B6:B15"/>
    <mergeCell ref="A7:A15"/>
    <mergeCell ref="C6:H7"/>
    <mergeCell ref="C8:E8"/>
    <mergeCell ref="F8:H8"/>
    <mergeCell ref="C11:E11"/>
    <mergeCell ref="F11:H11"/>
    <mergeCell ref="C14:E14"/>
    <mergeCell ref="F14:H14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1.7109375" customWidth="1"/>
    <col min="2" max="2" width="40.42578125" customWidth="1"/>
    <col min="3" max="3" width="16.28515625" customWidth="1"/>
    <col min="4" max="4" width="3.28515625" customWidth="1"/>
    <col min="5" max="5" width="17.42578125" customWidth="1"/>
    <col min="6" max="6" width="3.28515625" customWidth="1"/>
    <col min="7" max="7" width="13.42578125" customWidth="1"/>
    <col min="8" max="8" width="3.28515625" customWidth="1"/>
    <col min="9" max="9" width="13.85546875" customWidth="1"/>
    <col min="10" max="10" width="3.28515625" customWidth="1"/>
    <col min="11" max="11" width="13.42578125" customWidth="1"/>
    <col min="12" max="12" width="23.28515625" customWidth="1"/>
    <col min="13" max="26" width="14.42578125" customWidth="1"/>
  </cols>
  <sheetData>
    <row r="1" spans="1:26" ht="12.75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2.75" customHeight="1" x14ac:dyDescent="0.25">
      <c r="A2" s="60"/>
      <c r="B2" s="301" t="s">
        <v>103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2.75" customHeight="1" x14ac:dyDescent="0.25">
      <c r="A3" s="60"/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2.75" customHeight="1" x14ac:dyDescent="0.25">
      <c r="A4" s="60"/>
      <c r="B4" s="62"/>
      <c r="C4" s="61"/>
      <c r="D4" s="61"/>
      <c r="E4" s="61"/>
      <c r="F4" s="61"/>
      <c r="G4" s="61"/>
      <c r="H4" s="61"/>
      <c r="I4" s="61"/>
      <c r="J4" s="61"/>
      <c r="K4" s="61"/>
      <c r="L4" s="61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18" customHeight="1" x14ac:dyDescent="0.2">
      <c r="A5" s="60"/>
      <c r="B5" s="64" t="s">
        <v>104</v>
      </c>
      <c r="C5" s="65" t="s">
        <v>105</v>
      </c>
      <c r="D5" s="65" t="s">
        <v>106</v>
      </c>
      <c r="E5" s="65" t="s">
        <v>107</v>
      </c>
      <c r="F5" s="65" t="s">
        <v>106</v>
      </c>
      <c r="G5" s="65" t="s">
        <v>108</v>
      </c>
      <c r="H5" s="65" t="s">
        <v>106</v>
      </c>
      <c r="I5" s="65" t="s">
        <v>109</v>
      </c>
      <c r="J5" s="65" t="s">
        <v>106</v>
      </c>
      <c r="K5" s="65" t="s">
        <v>110</v>
      </c>
      <c r="L5" s="66" t="s">
        <v>111</v>
      </c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120.75" customHeight="1" x14ac:dyDescent="0.2">
      <c r="A6" s="60"/>
      <c r="B6" s="67"/>
      <c r="C6" s="68"/>
      <c r="D6" s="68"/>
      <c r="E6" s="68"/>
      <c r="F6" s="68"/>
      <c r="G6" s="68"/>
      <c r="H6" s="68"/>
      <c r="I6" s="68"/>
      <c r="J6" s="68"/>
      <c r="K6" s="68"/>
      <c r="L6" s="68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2.75" customHeight="1" x14ac:dyDescent="0.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2.75" customHeight="1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2.75" customHeight="1" x14ac:dyDescent="0.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2.75" customHeigh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2.75" customHeight="1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2.75" customHeight="1" x14ac:dyDescent="0.2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2.75" customHeight="1" x14ac:dyDescent="0.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2.75" customHeight="1" x14ac:dyDescent="0.2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2.75" customHeight="1" x14ac:dyDescent="0.2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2.75" customHeight="1" x14ac:dyDescent="0.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2.75" customHeight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2.75" customHeight="1" x14ac:dyDescent="0.2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2.75" customHeight="1" x14ac:dyDescent="0.2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2.75" customHeight="1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2.75" customHeight="1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2.7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2.75" customHeight="1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2.7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2.75" customHeight="1" x14ac:dyDescent="0.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2.75" customHeight="1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2.75" customHeight="1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2.75" customHeight="1" x14ac:dyDescent="0.2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2.75" customHeight="1" x14ac:dyDescent="0.2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2.75" customHeight="1" x14ac:dyDescent="0.2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2.75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2.75" customHeight="1" x14ac:dyDescent="0.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2.75" customHeight="1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2.75" customHeight="1" x14ac:dyDescent="0.2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2.75" customHeight="1" x14ac:dyDescent="0.2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2.75" customHeight="1" x14ac:dyDescent="0.2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2.75" customHeight="1" x14ac:dyDescent="0.2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2.75" customHeight="1" x14ac:dyDescent="0.2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2.75" customHeight="1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2.75" customHeight="1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2.75" customHeight="1" x14ac:dyDescent="0.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2.75" customHeight="1" x14ac:dyDescent="0.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2.75" customHeight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2.75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2.75" customHeight="1" x14ac:dyDescent="0.2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2.75" customHeight="1" x14ac:dyDescent="0.2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2.75" customHeight="1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2.75" customHeight="1" x14ac:dyDescent="0.2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2.75" customHeight="1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2.75" customHeight="1" x14ac:dyDescent="0.2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2.75" customHeight="1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2.75" customHeight="1" x14ac:dyDescent="0.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2.75" customHeight="1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2.75" customHeight="1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 x14ac:dyDescent="0.2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2.75" customHeight="1" x14ac:dyDescent="0.2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2.75" customHeight="1" x14ac:dyDescent="0.2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2.75" customHeight="1" x14ac:dyDescent="0.2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2.75" customHeigh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2.75" customHeight="1" x14ac:dyDescent="0.2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2.75" customHeight="1" x14ac:dyDescent="0.2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2.75" customHeight="1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2.75" customHeight="1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2.75" customHeight="1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2.75" customHeight="1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2.75" customHeight="1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2.75" customHeight="1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2.75" customHeight="1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2.75" customHeight="1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2.75" customHeight="1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2.75" customHeight="1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2.75" customHeight="1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2.75" customHeight="1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2.75" customHeight="1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2.75" customHeight="1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2.75" customHeight="1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2.75" customHeight="1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2.75" customHeight="1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2.75" customHeight="1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2.75" customHeight="1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2.75" customHeight="1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2.75" customHeight="1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2.75" customHeight="1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2.75" customHeight="1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2.75" customHeight="1" x14ac:dyDescent="0.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2.75" customHeight="1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2.75" customHeight="1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2.75" customHeight="1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2.75" customHeight="1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2.75" customHeight="1" x14ac:dyDescent="0.2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2.75" customHeight="1" x14ac:dyDescent="0.2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2.75" customHeight="1" x14ac:dyDescent="0.2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2.75" customHeight="1" x14ac:dyDescent="0.2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2.75" customHeight="1" x14ac:dyDescent="0.2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2.75" customHeight="1" x14ac:dyDescent="0.2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2.75" customHeight="1" x14ac:dyDescent="0.2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2.75" customHeight="1" x14ac:dyDescent="0.2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2.75" customHeight="1" x14ac:dyDescent="0.2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2.75" customHeight="1" x14ac:dyDescent="0.2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2.75" customHeight="1" x14ac:dyDescent="0.2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2.75" customHeight="1" x14ac:dyDescent="0.2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2.75" customHeight="1" x14ac:dyDescent="0.2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2.75" customHeight="1" x14ac:dyDescent="0.2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2.75" customHeight="1" x14ac:dyDescent="0.2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2.75" customHeight="1" x14ac:dyDescent="0.2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2.75" customHeight="1" x14ac:dyDescent="0.2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2.75" customHeight="1" x14ac:dyDescent="0.2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2.75" customHeight="1" x14ac:dyDescent="0.2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2.75" customHeight="1" x14ac:dyDescent="0.2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2.75" customHeight="1" x14ac:dyDescent="0.2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2.75" customHeight="1" x14ac:dyDescent="0.2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2.75" customHeight="1" x14ac:dyDescent="0.2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2.75" customHeight="1" x14ac:dyDescent="0.2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2.75" customHeight="1" x14ac:dyDescent="0.2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2.75" customHeight="1" x14ac:dyDescent="0.2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2.75" customHeight="1" x14ac:dyDescent="0.2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2.75" customHeight="1" x14ac:dyDescent="0.2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2.75" customHeight="1" x14ac:dyDescent="0.2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2.75" customHeight="1" x14ac:dyDescent="0.2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2.75" customHeight="1" x14ac:dyDescent="0.2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2.75" customHeight="1" x14ac:dyDescent="0.2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2.75" customHeight="1" x14ac:dyDescent="0.2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2.75" customHeight="1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2.75" customHeight="1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2.75" customHeight="1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2.75" customHeight="1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2.75" customHeight="1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2.75" customHeight="1" x14ac:dyDescent="0.2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2.75" customHeight="1" x14ac:dyDescent="0.2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2.75" customHeight="1" x14ac:dyDescent="0.2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2.75" customHeight="1" x14ac:dyDescent="0.2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2.75" customHeight="1" x14ac:dyDescent="0.2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2.75" customHeight="1" x14ac:dyDescent="0.2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2.75" customHeight="1" x14ac:dyDescent="0.2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2.75" customHeight="1" x14ac:dyDescent="0.2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2.75" customHeight="1" x14ac:dyDescent="0.2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2.75" customHeight="1" x14ac:dyDescent="0.2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2.75" customHeight="1" x14ac:dyDescent="0.2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2.75" customHeight="1" x14ac:dyDescent="0.2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2.75" customHeight="1" x14ac:dyDescent="0.2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2.75" customHeight="1" x14ac:dyDescent="0.2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2.75" customHeight="1" x14ac:dyDescent="0.2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2.75" customHeight="1" x14ac:dyDescent="0.2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2.75" customHeight="1" x14ac:dyDescent="0.2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2.75" customHeight="1" x14ac:dyDescent="0.2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2.75" customHeight="1" x14ac:dyDescent="0.2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2.75" customHeight="1" x14ac:dyDescent="0.2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2.75" customHeight="1" x14ac:dyDescent="0.2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2.75" customHeight="1" x14ac:dyDescent="0.2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2.75" customHeight="1" x14ac:dyDescent="0.2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2.75" customHeight="1" x14ac:dyDescent="0.2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2.75" customHeight="1" x14ac:dyDescent="0.2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2.75" customHeight="1" x14ac:dyDescent="0.2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2.75" customHeight="1" x14ac:dyDescent="0.2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2.75" customHeight="1" x14ac:dyDescent="0.2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2.75" customHeight="1" x14ac:dyDescent="0.2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2.75" customHeight="1" x14ac:dyDescent="0.2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2.75" customHeight="1" x14ac:dyDescent="0.2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2.75" customHeight="1" x14ac:dyDescent="0.2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2.75" customHeight="1" x14ac:dyDescent="0.2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2.75" customHeight="1" x14ac:dyDescent="0.2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2.75" customHeight="1" x14ac:dyDescent="0.2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2.75" customHeight="1" x14ac:dyDescent="0.2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2.75" customHeight="1" x14ac:dyDescent="0.2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2.75" customHeight="1" x14ac:dyDescent="0.2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2.75" customHeight="1" x14ac:dyDescent="0.2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2.75" customHeight="1" x14ac:dyDescent="0.2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2.75" customHeight="1" x14ac:dyDescent="0.2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2.75" customHeight="1" x14ac:dyDescent="0.2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2.75" customHeight="1" x14ac:dyDescent="0.2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2.75" customHeight="1" x14ac:dyDescent="0.2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2.75" customHeight="1" x14ac:dyDescent="0.2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2.75" customHeight="1" x14ac:dyDescent="0.2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2.75" customHeight="1" x14ac:dyDescent="0.2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2.75" customHeight="1" x14ac:dyDescent="0.2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2.75" customHeight="1" x14ac:dyDescent="0.2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2.75" customHeight="1" x14ac:dyDescent="0.2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2.75" customHeight="1" x14ac:dyDescent="0.2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2.75" customHeight="1" x14ac:dyDescent="0.2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2.75" customHeight="1" x14ac:dyDescent="0.2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2.75" customHeight="1" x14ac:dyDescent="0.2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2.75" customHeight="1" x14ac:dyDescent="0.2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2.75" customHeight="1" x14ac:dyDescent="0.2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2.75" customHeight="1" x14ac:dyDescent="0.2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2.75" customHeight="1" x14ac:dyDescent="0.2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2.75" customHeight="1" x14ac:dyDescent="0.2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2.75" customHeight="1" x14ac:dyDescent="0.2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2.75" customHeight="1" x14ac:dyDescent="0.2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2.75" customHeight="1" x14ac:dyDescent="0.2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2.75" customHeight="1" x14ac:dyDescent="0.2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2.75" customHeight="1" x14ac:dyDescent="0.2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2.75" customHeight="1" x14ac:dyDescent="0.2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2.75" customHeight="1" x14ac:dyDescent="0.2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2.75" customHeight="1" x14ac:dyDescent="0.2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2.75" customHeight="1" x14ac:dyDescent="0.2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2.75" customHeight="1" x14ac:dyDescent="0.2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2.75" customHeight="1" x14ac:dyDescent="0.2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2.75" customHeight="1" x14ac:dyDescent="0.2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2.75" customHeight="1" x14ac:dyDescent="0.2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2.75" customHeight="1" x14ac:dyDescent="0.2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2.75" customHeight="1" x14ac:dyDescent="0.2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2.75" customHeight="1" x14ac:dyDescent="0.2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2.75" customHeight="1" x14ac:dyDescent="0.2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2.75" customHeight="1" x14ac:dyDescent="0.2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2.75" customHeight="1" x14ac:dyDescent="0.2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2.75" customHeight="1" x14ac:dyDescent="0.2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2.75" customHeight="1" x14ac:dyDescent="0.2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2.75" customHeight="1" x14ac:dyDescent="0.2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2.75" customHeight="1" x14ac:dyDescent="0.2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2.75" customHeight="1" x14ac:dyDescent="0.2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2.75" customHeight="1" x14ac:dyDescent="0.2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2.75" customHeight="1" x14ac:dyDescent="0.2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2.75" customHeight="1" x14ac:dyDescent="0.2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2.75" customHeight="1" x14ac:dyDescent="0.2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2.75" customHeight="1" x14ac:dyDescent="0.2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2.75" customHeight="1" x14ac:dyDescent="0.2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2.75" customHeight="1" x14ac:dyDescent="0.2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2.75" customHeight="1" x14ac:dyDescent="0.2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2.75" customHeight="1" x14ac:dyDescent="0.2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2.75" customHeight="1" x14ac:dyDescent="0.2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5.75" customHeight="1" x14ac:dyDescent="0.2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5.75" customHeight="1" x14ac:dyDescent="0.2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5.75" customHeight="1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5.75" customHeight="1" x14ac:dyDescent="0.2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5.75" customHeight="1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5.75" customHeight="1" x14ac:dyDescent="0.2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5.75" customHeight="1" x14ac:dyDescent="0.2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5.75" customHeight="1" x14ac:dyDescent="0.2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5.75" customHeight="1" x14ac:dyDescent="0.2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5.75" customHeight="1" x14ac:dyDescent="0.2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5.75" customHeight="1" x14ac:dyDescent="0.2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5.75" customHeight="1" x14ac:dyDescent="0.2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5.75" customHeight="1" x14ac:dyDescent="0.2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5.75" customHeight="1" x14ac:dyDescent="0.2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5.75" customHeight="1" x14ac:dyDescent="0.2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5.75" customHeight="1" x14ac:dyDescent="0.2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5.75" customHeight="1" x14ac:dyDescent="0.2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5.75" customHeight="1" x14ac:dyDescent="0.2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5.75" customHeight="1" x14ac:dyDescent="0.2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5.75" customHeight="1" x14ac:dyDescent="0.2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5.75" customHeight="1" x14ac:dyDescent="0.2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5.75" customHeight="1" x14ac:dyDescent="0.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5.75" customHeight="1" x14ac:dyDescent="0.2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5.75" customHeight="1" x14ac:dyDescent="0.2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5.75" customHeight="1" x14ac:dyDescent="0.2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5.75" customHeight="1" x14ac:dyDescent="0.2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5.75" customHeight="1" x14ac:dyDescent="0.2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5.75" customHeight="1" x14ac:dyDescent="0.2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5.75" customHeight="1" x14ac:dyDescent="0.2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5.75" customHeight="1" x14ac:dyDescent="0.2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5.75" customHeight="1" x14ac:dyDescent="0.2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5.75" customHeight="1" x14ac:dyDescent="0.2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5.75" customHeight="1" x14ac:dyDescent="0.2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5.75" customHeight="1" x14ac:dyDescent="0.2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5.75" customHeight="1" x14ac:dyDescent="0.2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5.75" customHeight="1" x14ac:dyDescent="0.2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5.75" customHeight="1" x14ac:dyDescent="0.2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5.75" customHeight="1" x14ac:dyDescent="0.2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5.75" customHeight="1" x14ac:dyDescent="0.2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5.75" customHeight="1" x14ac:dyDescent="0.2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5.75" customHeight="1" x14ac:dyDescent="0.2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5.75" customHeight="1" x14ac:dyDescent="0.2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5.75" customHeight="1" x14ac:dyDescent="0.2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5.75" customHeight="1" x14ac:dyDescent="0.2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5.75" customHeight="1" x14ac:dyDescent="0.2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5.75" customHeight="1" x14ac:dyDescent="0.2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5.75" customHeight="1" x14ac:dyDescent="0.2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5.75" customHeight="1" x14ac:dyDescent="0.2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5.75" customHeight="1" x14ac:dyDescent="0.2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5.75" customHeight="1" x14ac:dyDescent="0.2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5.75" customHeight="1" x14ac:dyDescent="0.2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5.75" customHeight="1" x14ac:dyDescent="0.2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5.75" customHeight="1" x14ac:dyDescent="0.2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5.75" customHeight="1" x14ac:dyDescent="0.2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5.75" customHeight="1" x14ac:dyDescent="0.2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5.75" customHeight="1" x14ac:dyDescent="0.2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5.75" customHeight="1" x14ac:dyDescent="0.2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5.75" customHeight="1" x14ac:dyDescent="0.2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5.75" customHeight="1" x14ac:dyDescent="0.2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5.75" customHeight="1" x14ac:dyDescent="0.2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5.75" customHeight="1" x14ac:dyDescent="0.2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5.75" customHeight="1" x14ac:dyDescent="0.2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5.75" customHeight="1" x14ac:dyDescent="0.2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5.75" customHeight="1" x14ac:dyDescent="0.2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5.75" customHeight="1" x14ac:dyDescent="0.2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5.75" customHeight="1" x14ac:dyDescent="0.2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5.75" customHeight="1" x14ac:dyDescent="0.2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5.75" customHeight="1" x14ac:dyDescent="0.2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5.75" customHeight="1" x14ac:dyDescent="0.2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5.75" customHeight="1" x14ac:dyDescent="0.2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5.75" customHeight="1" x14ac:dyDescent="0.2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5.75" customHeight="1" x14ac:dyDescent="0.2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5.75" customHeight="1" x14ac:dyDescent="0.2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5.75" customHeight="1" x14ac:dyDescent="0.2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5.75" customHeight="1" x14ac:dyDescent="0.2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5.75" customHeight="1" x14ac:dyDescent="0.2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5.75" customHeight="1" x14ac:dyDescent="0.2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5.75" customHeight="1" x14ac:dyDescent="0.2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5.75" customHeight="1" x14ac:dyDescent="0.2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5.75" customHeight="1" x14ac:dyDescent="0.2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5.75" customHeight="1" x14ac:dyDescent="0.2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5.75" customHeight="1" x14ac:dyDescent="0.2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5.75" customHeight="1" x14ac:dyDescent="0.2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5.75" customHeight="1" x14ac:dyDescent="0.2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5.75" customHeight="1" x14ac:dyDescent="0.2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5.75" customHeight="1" x14ac:dyDescent="0.2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5.75" customHeight="1" x14ac:dyDescent="0.2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5.75" customHeight="1" x14ac:dyDescent="0.2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5.75" customHeight="1" x14ac:dyDescent="0.2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5.75" customHeight="1" x14ac:dyDescent="0.2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5.75" customHeight="1" x14ac:dyDescent="0.2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5.75" customHeight="1" x14ac:dyDescent="0.2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5.75" customHeight="1" x14ac:dyDescent="0.2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5.75" customHeight="1" x14ac:dyDescent="0.2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5.75" customHeight="1" x14ac:dyDescent="0.2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5.75" customHeight="1" x14ac:dyDescent="0.2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5.75" customHeight="1" x14ac:dyDescent="0.2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5.75" customHeight="1" x14ac:dyDescent="0.2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5.75" customHeight="1" x14ac:dyDescent="0.2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5.75" customHeight="1" x14ac:dyDescent="0.2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5.75" customHeight="1" x14ac:dyDescent="0.2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5.75" customHeight="1" x14ac:dyDescent="0.2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5.75" customHeight="1" x14ac:dyDescent="0.2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5.75" customHeight="1" x14ac:dyDescent="0.2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5.75" customHeight="1" x14ac:dyDescent="0.2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5.75" customHeight="1" x14ac:dyDescent="0.2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5.75" customHeight="1" x14ac:dyDescent="0.2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5.75" customHeight="1" x14ac:dyDescent="0.2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5.75" customHeight="1" x14ac:dyDescent="0.2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5.75" customHeight="1" x14ac:dyDescent="0.2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5.75" customHeight="1" x14ac:dyDescent="0.2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5.75" customHeight="1" x14ac:dyDescent="0.2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5.75" customHeight="1" x14ac:dyDescent="0.2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5.75" customHeight="1" x14ac:dyDescent="0.2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5.75" customHeight="1" x14ac:dyDescent="0.2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5.75" customHeight="1" x14ac:dyDescent="0.2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5.75" customHeight="1" x14ac:dyDescent="0.2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5.75" customHeight="1" x14ac:dyDescent="0.2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5.75" customHeight="1" x14ac:dyDescent="0.2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5.75" customHeight="1" x14ac:dyDescent="0.2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5.75" customHeight="1" x14ac:dyDescent="0.2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5.75" customHeight="1" x14ac:dyDescent="0.2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5.75" customHeight="1" x14ac:dyDescent="0.2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5.75" customHeight="1" x14ac:dyDescent="0.2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5.75" customHeight="1" x14ac:dyDescent="0.2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5.75" customHeight="1" x14ac:dyDescent="0.2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5.75" customHeight="1" x14ac:dyDescent="0.2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5.75" customHeight="1" x14ac:dyDescent="0.2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5.75" customHeight="1" x14ac:dyDescent="0.2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5.75" customHeight="1" x14ac:dyDescent="0.2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5.75" customHeight="1" x14ac:dyDescent="0.2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5.75" customHeight="1" x14ac:dyDescent="0.2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5.75" customHeight="1" x14ac:dyDescent="0.2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5.75" customHeight="1" x14ac:dyDescent="0.2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5.75" customHeight="1" x14ac:dyDescent="0.2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5.75" customHeight="1" x14ac:dyDescent="0.2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5.75" customHeight="1" x14ac:dyDescent="0.2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5.75" customHeight="1" x14ac:dyDescent="0.2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5.75" customHeight="1" x14ac:dyDescent="0.2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5.75" customHeight="1" x14ac:dyDescent="0.2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5.75" customHeight="1" x14ac:dyDescent="0.2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5.75" customHeight="1" x14ac:dyDescent="0.2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5.75" customHeight="1" x14ac:dyDescent="0.2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5.75" customHeight="1" x14ac:dyDescent="0.2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5.75" customHeight="1" x14ac:dyDescent="0.2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5.75" customHeight="1" x14ac:dyDescent="0.2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5.75" customHeight="1" x14ac:dyDescent="0.2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5.75" customHeight="1" x14ac:dyDescent="0.2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5.75" customHeight="1" x14ac:dyDescent="0.2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5.75" customHeight="1" x14ac:dyDescent="0.2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5.75" customHeight="1" x14ac:dyDescent="0.2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5.75" customHeight="1" x14ac:dyDescent="0.2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5.75" customHeight="1" x14ac:dyDescent="0.2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5.75" customHeight="1" x14ac:dyDescent="0.2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5.75" customHeight="1" x14ac:dyDescent="0.2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5.75" customHeight="1" x14ac:dyDescent="0.2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5.75" customHeight="1" x14ac:dyDescent="0.2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5.75" customHeight="1" x14ac:dyDescent="0.2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5.75" customHeight="1" x14ac:dyDescent="0.2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5.75" customHeight="1" x14ac:dyDescent="0.2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5.75" customHeight="1" x14ac:dyDescent="0.2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5.75" customHeight="1" x14ac:dyDescent="0.2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5.75" customHeight="1" x14ac:dyDescent="0.2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5.75" customHeight="1" x14ac:dyDescent="0.2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5.75" customHeight="1" x14ac:dyDescent="0.2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5.75" customHeight="1" x14ac:dyDescent="0.2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5.75" customHeight="1" x14ac:dyDescent="0.2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5.75" customHeight="1" x14ac:dyDescent="0.2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5.75" customHeight="1" x14ac:dyDescent="0.2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5.75" customHeight="1" x14ac:dyDescent="0.2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5.75" customHeight="1" x14ac:dyDescent="0.2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5.75" customHeight="1" x14ac:dyDescent="0.2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15.75" customHeight="1" x14ac:dyDescent="0.2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15.75" customHeight="1" x14ac:dyDescent="0.2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15.75" customHeight="1" x14ac:dyDescent="0.2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15.75" customHeight="1" x14ac:dyDescent="0.2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15.75" customHeight="1" x14ac:dyDescent="0.2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15.75" customHeight="1" x14ac:dyDescent="0.2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15.75" customHeight="1" x14ac:dyDescent="0.2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15.75" customHeight="1" x14ac:dyDescent="0.2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15.75" customHeight="1" x14ac:dyDescent="0.2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15.75" customHeight="1" x14ac:dyDescent="0.2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15.75" customHeight="1" x14ac:dyDescent="0.2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15.75" customHeight="1" x14ac:dyDescent="0.2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15.75" customHeight="1" x14ac:dyDescent="0.2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15.75" customHeight="1" x14ac:dyDescent="0.2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15.75" customHeight="1" x14ac:dyDescent="0.2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15.75" customHeight="1" x14ac:dyDescent="0.2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15.75" customHeight="1" x14ac:dyDescent="0.2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15.75" customHeight="1" x14ac:dyDescent="0.2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15.75" customHeight="1" x14ac:dyDescent="0.2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15.75" customHeight="1" x14ac:dyDescent="0.2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15.75" customHeight="1" x14ac:dyDescent="0.2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15.75" customHeight="1" x14ac:dyDescent="0.2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15.75" customHeight="1" x14ac:dyDescent="0.2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15.75" customHeight="1" x14ac:dyDescent="0.2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15.75" customHeight="1" x14ac:dyDescent="0.2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15.75" customHeight="1" x14ac:dyDescent="0.2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15.75" customHeight="1" x14ac:dyDescent="0.2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15.75" customHeight="1" x14ac:dyDescent="0.2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15.75" customHeight="1" x14ac:dyDescent="0.2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15.75" customHeight="1" x14ac:dyDescent="0.2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15.75" customHeight="1" x14ac:dyDescent="0.2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15.75" customHeight="1" x14ac:dyDescent="0.2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15.75" customHeight="1" x14ac:dyDescent="0.2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15.75" customHeight="1" x14ac:dyDescent="0.2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15.75" customHeight="1" x14ac:dyDescent="0.2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15.75" customHeight="1" x14ac:dyDescent="0.2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15.75" customHeight="1" x14ac:dyDescent="0.2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15.75" customHeight="1" x14ac:dyDescent="0.2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15.75" customHeight="1" x14ac:dyDescent="0.2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15.75" customHeight="1" x14ac:dyDescent="0.2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15.75" customHeight="1" x14ac:dyDescent="0.2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15.75" customHeight="1" x14ac:dyDescent="0.2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15.75" customHeight="1" x14ac:dyDescent="0.2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15.75" customHeight="1" x14ac:dyDescent="0.2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15.75" customHeight="1" x14ac:dyDescent="0.2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15.75" customHeight="1" x14ac:dyDescent="0.2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15.75" customHeight="1" x14ac:dyDescent="0.2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15.75" customHeight="1" x14ac:dyDescent="0.2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15.75" customHeight="1" x14ac:dyDescent="0.2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15.75" customHeight="1" x14ac:dyDescent="0.2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15.75" customHeight="1" x14ac:dyDescent="0.2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15.75" customHeight="1" x14ac:dyDescent="0.2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15.75" customHeight="1" x14ac:dyDescent="0.2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15.75" customHeight="1" x14ac:dyDescent="0.2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15.75" customHeight="1" x14ac:dyDescent="0.2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15.75" customHeight="1" x14ac:dyDescent="0.2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15.75" customHeight="1" x14ac:dyDescent="0.2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15.75" customHeight="1" x14ac:dyDescent="0.2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15.75" customHeight="1" x14ac:dyDescent="0.2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15.75" customHeight="1" x14ac:dyDescent="0.2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15.75" customHeight="1" x14ac:dyDescent="0.2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15.75" customHeight="1" x14ac:dyDescent="0.2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15.75" customHeight="1" x14ac:dyDescent="0.2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15.75" customHeight="1" x14ac:dyDescent="0.2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15.75" customHeight="1" x14ac:dyDescent="0.2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15.75" customHeight="1" x14ac:dyDescent="0.2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15.75" customHeight="1" x14ac:dyDescent="0.2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15.75" customHeight="1" x14ac:dyDescent="0.2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15.75" customHeight="1" x14ac:dyDescent="0.2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15.75" customHeight="1" x14ac:dyDescent="0.2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15.75" customHeight="1" x14ac:dyDescent="0.2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15.75" customHeight="1" x14ac:dyDescent="0.2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15.75" customHeight="1" x14ac:dyDescent="0.2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15.75" customHeight="1" x14ac:dyDescent="0.2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15.75" customHeight="1" x14ac:dyDescent="0.2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15.75" customHeight="1" x14ac:dyDescent="0.2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15.75" customHeight="1" x14ac:dyDescent="0.2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15.75" customHeight="1" x14ac:dyDescent="0.2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15.75" customHeight="1" x14ac:dyDescent="0.2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15.75" customHeight="1" x14ac:dyDescent="0.2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15.75" customHeight="1" x14ac:dyDescent="0.2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15.75" customHeight="1" x14ac:dyDescent="0.2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15.75" customHeight="1" x14ac:dyDescent="0.2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15.75" customHeight="1" x14ac:dyDescent="0.2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15.75" customHeight="1" x14ac:dyDescent="0.2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15.75" customHeight="1" x14ac:dyDescent="0.2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15.75" customHeight="1" x14ac:dyDescent="0.2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15.75" customHeight="1" x14ac:dyDescent="0.2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15.75" customHeight="1" x14ac:dyDescent="0.2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15.75" customHeight="1" x14ac:dyDescent="0.2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15.75" customHeight="1" x14ac:dyDescent="0.2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15.75" customHeight="1" x14ac:dyDescent="0.2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15.75" customHeight="1" x14ac:dyDescent="0.2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15.75" customHeight="1" x14ac:dyDescent="0.2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15.75" customHeight="1" x14ac:dyDescent="0.2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15.75" customHeight="1" x14ac:dyDescent="0.2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15.75" customHeight="1" x14ac:dyDescent="0.2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15.75" customHeight="1" x14ac:dyDescent="0.2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15.75" customHeight="1" x14ac:dyDescent="0.2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15.75" customHeight="1" x14ac:dyDescent="0.2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15.75" customHeight="1" x14ac:dyDescent="0.2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15.75" customHeight="1" x14ac:dyDescent="0.2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15.75" customHeight="1" x14ac:dyDescent="0.2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15.75" customHeight="1" x14ac:dyDescent="0.2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15.75" customHeight="1" x14ac:dyDescent="0.2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15.75" customHeight="1" x14ac:dyDescent="0.2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15.75" customHeight="1" x14ac:dyDescent="0.2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15.75" customHeight="1" x14ac:dyDescent="0.2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15.75" customHeight="1" x14ac:dyDescent="0.2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15.75" customHeight="1" x14ac:dyDescent="0.2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15.75" customHeight="1" x14ac:dyDescent="0.2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15.75" customHeight="1" x14ac:dyDescent="0.2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15.75" customHeight="1" x14ac:dyDescent="0.2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15.75" customHeight="1" x14ac:dyDescent="0.2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15.75" customHeight="1" x14ac:dyDescent="0.2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15.75" customHeight="1" x14ac:dyDescent="0.2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15.75" customHeight="1" x14ac:dyDescent="0.2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15.75" customHeight="1" x14ac:dyDescent="0.2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15.75" customHeight="1" x14ac:dyDescent="0.2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15.75" customHeight="1" x14ac:dyDescent="0.2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15.75" customHeight="1" x14ac:dyDescent="0.2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15.75" customHeight="1" x14ac:dyDescent="0.2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15.75" customHeight="1" x14ac:dyDescent="0.2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15.75" customHeight="1" x14ac:dyDescent="0.2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15.75" customHeight="1" x14ac:dyDescent="0.2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15.75" customHeight="1" x14ac:dyDescent="0.2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15.75" customHeight="1" x14ac:dyDescent="0.2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15.75" customHeight="1" x14ac:dyDescent="0.2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15.75" customHeight="1" x14ac:dyDescent="0.2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15.75" customHeight="1" x14ac:dyDescent="0.2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15.75" customHeight="1" x14ac:dyDescent="0.2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15.75" customHeight="1" x14ac:dyDescent="0.2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15.75" customHeight="1" x14ac:dyDescent="0.2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15.75" customHeight="1" x14ac:dyDescent="0.2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15.75" customHeight="1" x14ac:dyDescent="0.2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15.75" customHeight="1" x14ac:dyDescent="0.2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15.75" customHeight="1" x14ac:dyDescent="0.2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15.75" customHeight="1" x14ac:dyDescent="0.2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15.75" customHeight="1" x14ac:dyDescent="0.2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15.75" customHeight="1" x14ac:dyDescent="0.2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15.75" customHeight="1" x14ac:dyDescent="0.2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15.75" customHeight="1" x14ac:dyDescent="0.2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15.75" customHeight="1" x14ac:dyDescent="0.2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15.75" customHeight="1" x14ac:dyDescent="0.2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15.75" customHeight="1" x14ac:dyDescent="0.2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15.75" customHeight="1" x14ac:dyDescent="0.2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15.75" customHeight="1" x14ac:dyDescent="0.2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15.75" customHeight="1" x14ac:dyDescent="0.2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15.75" customHeight="1" x14ac:dyDescent="0.2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15.75" customHeight="1" x14ac:dyDescent="0.2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15.75" customHeight="1" x14ac:dyDescent="0.2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15.75" customHeight="1" x14ac:dyDescent="0.2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15.75" customHeight="1" x14ac:dyDescent="0.2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15.75" customHeight="1" x14ac:dyDescent="0.2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15.75" customHeight="1" x14ac:dyDescent="0.2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15.75" customHeight="1" x14ac:dyDescent="0.2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15.75" customHeight="1" x14ac:dyDescent="0.2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15.75" customHeight="1" x14ac:dyDescent="0.2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15.75" customHeight="1" x14ac:dyDescent="0.2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15.75" customHeight="1" x14ac:dyDescent="0.2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15.75" customHeight="1" x14ac:dyDescent="0.2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15.75" customHeight="1" x14ac:dyDescent="0.2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15.75" customHeight="1" x14ac:dyDescent="0.2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15.75" customHeight="1" x14ac:dyDescent="0.2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15.75" customHeight="1" x14ac:dyDescent="0.2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15.75" customHeight="1" x14ac:dyDescent="0.2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15.75" customHeight="1" x14ac:dyDescent="0.2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15.75" customHeight="1" x14ac:dyDescent="0.2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15.75" customHeight="1" x14ac:dyDescent="0.2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5.75" customHeight="1" x14ac:dyDescent="0.2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15.75" customHeight="1" x14ac:dyDescent="0.2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15.75" customHeight="1" x14ac:dyDescent="0.2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15.75" customHeight="1" x14ac:dyDescent="0.2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15.75" customHeight="1" x14ac:dyDescent="0.2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15.75" customHeight="1" x14ac:dyDescent="0.2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15.75" customHeight="1" x14ac:dyDescent="0.2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15.75" customHeight="1" x14ac:dyDescent="0.2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15.75" customHeight="1" x14ac:dyDescent="0.2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15.75" customHeight="1" x14ac:dyDescent="0.2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15.75" customHeight="1" x14ac:dyDescent="0.2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15.75" customHeight="1" x14ac:dyDescent="0.2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15.75" customHeight="1" x14ac:dyDescent="0.2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15.75" customHeight="1" x14ac:dyDescent="0.2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15.75" customHeight="1" x14ac:dyDescent="0.2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15.75" customHeight="1" x14ac:dyDescent="0.2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15.75" customHeight="1" x14ac:dyDescent="0.2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15.75" customHeight="1" x14ac:dyDescent="0.2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15.75" customHeight="1" x14ac:dyDescent="0.2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15.75" customHeight="1" x14ac:dyDescent="0.2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15.75" customHeight="1" x14ac:dyDescent="0.2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15.75" customHeight="1" x14ac:dyDescent="0.2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15.75" customHeight="1" x14ac:dyDescent="0.2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15.75" customHeight="1" x14ac:dyDescent="0.2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15.75" customHeight="1" x14ac:dyDescent="0.2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15.75" customHeight="1" x14ac:dyDescent="0.2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15.75" customHeight="1" x14ac:dyDescent="0.2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15.75" customHeight="1" x14ac:dyDescent="0.2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15.75" customHeight="1" x14ac:dyDescent="0.2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15.75" customHeight="1" x14ac:dyDescent="0.2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15.75" customHeight="1" x14ac:dyDescent="0.2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15.75" customHeight="1" x14ac:dyDescent="0.2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15.75" customHeight="1" x14ac:dyDescent="0.2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15.75" customHeight="1" x14ac:dyDescent="0.2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15.75" customHeight="1" x14ac:dyDescent="0.2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15.75" customHeight="1" x14ac:dyDescent="0.2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15.75" customHeight="1" x14ac:dyDescent="0.2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15.75" customHeight="1" x14ac:dyDescent="0.2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15.75" customHeight="1" x14ac:dyDescent="0.2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15.75" customHeight="1" x14ac:dyDescent="0.2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15.75" customHeight="1" x14ac:dyDescent="0.2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15.75" customHeight="1" x14ac:dyDescent="0.2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15.75" customHeight="1" x14ac:dyDescent="0.2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15.75" customHeight="1" x14ac:dyDescent="0.2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15.75" customHeight="1" x14ac:dyDescent="0.2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15.75" customHeight="1" x14ac:dyDescent="0.2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15.75" customHeight="1" x14ac:dyDescent="0.2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15.75" customHeight="1" x14ac:dyDescent="0.2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15.75" customHeight="1" x14ac:dyDescent="0.2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15.75" customHeight="1" x14ac:dyDescent="0.2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15.75" customHeight="1" x14ac:dyDescent="0.2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15.75" customHeight="1" x14ac:dyDescent="0.2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15.75" customHeight="1" x14ac:dyDescent="0.2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15.75" customHeight="1" x14ac:dyDescent="0.2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15.75" customHeight="1" x14ac:dyDescent="0.2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15.75" customHeight="1" x14ac:dyDescent="0.2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15.75" customHeight="1" x14ac:dyDescent="0.2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15.75" customHeight="1" x14ac:dyDescent="0.2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15.75" customHeight="1" x14ac:dyDescent="0.2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15.75" customHeight="1" x14ac:dyDescent="0.2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15.75" customHeight="1" x14ac:dyDescent="0.2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15.75" customHeight="1" x14ac:dyDescent="0.2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15.75" customHeight="1" x14ac:dyDescent="0.2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15.75" customHeight="1" x14ac:dyDescent="0.2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15.75" customHeight="1" x14ac:dyDescent="0.2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15.75" customHeight="1" x14ac:dyDescent="0.2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15.75" customHeight="1" x14ac:dyDescent="0.2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15.75" customHeight="1" x14ac:dyDescent="0.2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15.75" customHeight="1" x14ac:dyDescent="0.2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15.75" customHeight="1" x14ac:dyDescent="0.2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15.75" customHeight="1" x14ac:dyDescent="0.2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15.75" customHeight="1" x14ac:dyDescent="0.2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15.75" customHeight="1" x14ac:dyDescent="0.2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15.75" customHeight="1" x14ac:dyDescent="0.2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15.75" customHeight="1" x14ac:dyDescent="0.2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15.75" customHeight="1" x14ac:dyDescent="0.2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15.75" customHeight="1" x14ac:dyDescent="0.2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15.75" customHeight="1" x14ac:dyDescent="0.2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15.75" customHeight="1" x14ac:dyDescent="0.2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15.75" customHeight="1" x14ac:dyDescent="0.2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15.75" customHeight="1" x14ac:dyDescent="0.2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15.75" customHeight="1" x14ac:dyDescent="0.2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15.75" customHeight="1" x14ac:dyDescent="0.2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15.75" customHeight="1" x14ac:dyDescent="0.2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15.75" customHeight="1" x14ac:dyDescent="0.2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15.75" customHeight="1" x14ac:dyDescent="0.2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15.75" customHeight="1" x14ac:dyDescent="0.2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15.75" customHeight="1" x14ac:dyDescent="0.2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15.75" customHeight="1" x14ac:dyDescent="0.2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15.75" customHeight="1" x14ac:dyDescent="0.2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15.75" customHeight="1" x14ac:dyDescent="0.2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15.75" customHeight="1" x14ac:dyDescent="0.2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15.75" customHeight="1" x14ac:dyDescent="0.2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15.75" customHeight="1" x14ac:dyDescent="0.2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15.75" customHeight="1" x14ac:dyDescent="0.2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15.75" customHeight="1" x14ac:dyDescent="0.2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15.75" customHeight="1" x14ac:dyDescent="0.2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15.75" customHeight="1" x14ac:dyDescent="0.2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15.75" customHeight="1" x14ac:dyDescent="0.2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15.75" customHeight="1" x14ac:dyDescent="0.2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15.75" customHeight="1" x14ac:dyDescent="0.2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15.75" customHeight="1" x14ac:dyDescent="0.2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15.75" customHeight="1" x14ac:dyDescent="0.2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15.75" customHeight="1" x14ac:dyDescent="0.2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15.75" customHeight="1" x14ac:dyDescent="0.2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15.75" customHeight="1" x14ac:dyDescent="0.2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15.75" customHeight="1" x14ac:dyDescent="0.2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15.75" customHeight="1" x14ac:dyDescent="0.2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15.75" customHeight="1" x14ac:dyDescent="0.2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15.75" customHeight="1" x14ac:dyDescent="0.2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15.75" customHeight="1" x14ac:dyDescent="0.2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15.75" customHeight="1" x14ac:dyDescent="0.2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15.75" customHeight="1" x14ac:dyDescent="0.2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15.75" customHeight="1" x14ac:dyDescent="0.2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15.75" customHeight="1" x14ac:dyDescent="0.2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15.75" customHeight="1" x14ac:dyDescent="0.2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15.75" customHeight="1" x14ac:dyDescent="0.2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15.75" customHeight="1" x14ac:dyDescent="0.2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15.75" customHeight="1" x14ac:dyDescent="0.2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15.75" customHeight="1" x14ac:dyDescent="0.2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15.75" customHeight="1" x14ac:dyDescent="0.2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15.75" customHeight="1" x14ac:dyDescent="0.2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15.75" customHeight="1" x14ac:dyDescent="0.2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15.75" customHeight="1" x14ac:dyDescent="0.2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15.75" customHeight="1" x14ac:dyDescent="0.2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15.75" customHeight="1" x14ac:dyDescent="0.2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15.75" customHeight="1" x14ac:dyDescent="0.2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15.75" customHeight="1" x14ac:dyDescent="0.2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15.75" customHeight="1" x14ac:dyDescent="0.2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15.75" customHeight="1" x14ac:dyDescent="0.2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15.75" customHeight="1" x14ac:dyDescent="0.2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15.75" customHeight="1" x14ac:dyDescent="0.2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15.75" customHeight="1" x14ac:dyDescent="0.2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15.75" customHeight="1" x14ac:dyDescent="0.2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15.75" customHeight="1" x14ac:dyDescent="0.2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15.75" customHeight="1" x14ac:dyDescent="0.2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15.75" customHeight="1" x14ac:dyDescent="0.2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15.75" customHeight="1" x14ac:dyDescent="0.2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15.75" customHeight="1" x14ac:dyDescent="0.2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15.75" customHeight="1" x14ac:dyDescent="0.2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15.75" customHeight="1" x14ac:dyDescent="0.2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15.75" customHeight="1" x14ac:dyDescent="0.2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15.75" customHeight="1" x14ac:dyDescent="0.2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15.75" customHeight="1" x14ac:dyDescent="0.2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15.75" customHeight="1" x14ac:dyDescent="0.2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15.75" customHeight="1" x14ac:dyDescent="0.2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15.75" customHeight="1" x14ac:dyDescent="0.2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15.75" customHeight="1" x14ac:dyDescent="0.2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15.75" customHeight="1" x14ac:dyDescent="0.2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15.75" customHeight="1" x14ac:dyDescent="0.2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15.75" customHeight="1" x14ac:dyDescent="0.2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15.75" customHeight="1" x14ac:dyDescent="0.2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15.75" customHeight="1" x14ac:dyDescent="0.2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15.75" customHeight="1" x14ac:dyDescent="0.2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15.75" customHeight="1" x14ac:dyDescent="0.2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15.75" customHeight="1" x14ac:dyDescent="0.2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15.75" customHeight="1" x14ac:dyDescent="0.2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15.75" customHeight="1" x14ac:dyDescent="0.2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15.75" customHeight="1" x14ac:dyDescent="0.2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15.75" customHeight="1" x14ac:dyDescent="0.2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15.75" customHeight="1" x14ac:dyDescent="0.2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15.75" customHeight="1" x14ac:dyDescent="0.2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15.75" customHeight="1" x14ac:dyDescent="0.2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15.75" customHeight="1" x14ac:dyDescent="0.2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15.75" customHeight="1" x14ac:dyDescent="0.2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15.75" customHeight="1" x14ac:dyDescent="0.2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15.75" customHeight="1" x14ac:dyDescent="0.2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15.75" customHeight="1" x14ac:dyDescent="0.2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15.75" customHeight="1" x14ac:dyDescent="0.2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15.75" customHeight="1" x14ac:dyDescent="0.2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15.75" customHeight="1" x14ac:dyDescent="0.2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15.75" customHeight="1" x14ac:dyDescent="0.2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15.75" customHeight="1" x14ac:dyDescent="0.2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15.75" customHeight="1" x14ac:dyDescent="0.2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15.75" customHeight="1" x14ac:dyDescent="0.2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15.75" customHeight="1" x14ac:dyDescent="0.2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15.75" customHeight="1" x14ac:dyDescent="0.2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15.75" customHeight="1" x14ac:dyDescent="0.2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15.75" customHeight="1" x14ac:dyDescent="0.2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15.75" customHeight="1" x14ac:dyDescent="0.2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15.75" customHeight="1" x14ac:dyDescent="0.2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15.75" customHeight="1" x14ac:dyDescent="0.2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15.75" customHeight="1" x14ac:dyDescent="0.2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15.75" customHeight="1" x14ac:dyDescent="0.2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15.75" customHeight="1" x14ac:dyDescent="0.2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15.75" customHeight="1" x14ac:dyDescent="0.2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15.75" customHeight="1" x14ac:dyDescent="0.2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15.75" customHeight="1" x14ac:dyDescent="0.2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15.75" customHeight="1" x14ac:dyDescent="0.2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15.75" customHeight="1" x14ac:dyDescent="0.2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15.75" customHeight="1" x14ac:dyDescent="0.2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15.75" customHeight="1" x14ac:dyDescent="0.2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15.75" customHeight="1" x14ac:dyDescent="0.2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5.75" customHeight="1" x14ac:dyDescent="0.2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5.75" customHeight="1" x14ac:dyDescent="0.2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5.75" customHeight="1" x14ac:dyDescent="0.2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5.75" customHeight="1" x14ac:dyDescent="0.2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5.75" customHeight="1" x14ac:dyDescent="0.2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5.75" customHeight="1" x14ac:dyDescent="0.2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5.75" customHeight="1" x14ac:dyDescent="0.2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5.75" customHeight="1" x14ac:dyDescent="0.2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5.75" customHeight="1" x14ac:dyDescent="0.2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5.75" customHeight="1" x14ac:dyDescent="0.2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5.75" customHeight="1" x14ac:dyDescent="0.2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5.75" customHeight="1" x14ac:dyDescent="0.2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5.75" customHeight="1" x14ac:dyDescent="0.2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5.75" customHeight="1" x14ac:dyDescent="0.2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5.75" customHeight="1" x14ac:dyDescent="0.2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5.75" customHeight="1" x14ac:dyDescent="0.2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5.75" customHeight="1" x14ac:dyDescent="0.2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5.75" customHeight="1" x14ac:dyDescent="0.2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5.75" customHeight="1" x14ac:dyDescent="0.2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5.75" customHeight="1" x14ac:dyDescent="0.2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5.75" customHeight="1" x14ac:dyDescent="0.2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5.75" customHeight="1" x14ac:dyDescent="0.2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5.75" customHeight="1" x14ac:dyDescent="0.2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5.75" customHeight="1" x14ac:dyDescent="0.2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5.75" customHeight="1" x14ac:dyDescent="0.2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5.75" customHeight="1" x14ac:dyDescent="0.2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5.75" customHeight="1" x14ac:dyDescent="0.2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5.75" customHeight="1" x14ac:dyDescent="0.2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5.75" customHeight="1" x14ac:dyDescent="0.2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5.75" customHeight="1" x14ac:dyDescent="0.2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5.75" customHeight="1" x14ac:dyDescent="0.2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5.75" customHeight="1" x14ac:dyDescent="0.2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5.75" customHeight="1" x14ac:dyDescent="0.2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5.75" customHeight="1" x14ac:dyDescent="0.2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5.75" customHeight="1" x14ac:dyDescent="0.2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5.75" customHeight="1" x14ac:dyDescent="0.2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5.75" customHeight="1" x14ac:dyDescent="0.2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5.75" customHeight="1" x14ac:dyDescent="0.2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5.75" customHeight="1" x14ac:dyDescent="0.2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5.75" customHeight="1" x14ac:dyDescent="0.2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5.75" customHeight="1" x14ac:dyDescent="0.2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5.75" customHeight="1" x14ac:dyDescent="0.2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5.75" customHeight="1" x14ac:dyDescent="0.2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5.75" customHeight="1" x14ac:dyDescent="0.2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5.75" customHeight="1" x14ac:dyDescent="0.2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5.75" customHeight="1" x14ac:dyDescent="0.2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5.75" customHeight="1" x14ac:dyDescent="0.2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5.75" customHeight="1" x14ac:dyDescent="0.2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5.75" customHeight="1" x14ac:dyDescent="0.2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5.75" customHeight="1" x14ac:dyDescent="0.2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5.75" customHeight="1" x14ac:dyDescent="0.2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5.75" customHeight="1" x14ac:dyDescent="0.2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5.75" customHeight="1" x14ac:dyDescent="0.2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5.75" customHeight="1" x14ac:dyDescent="0.2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5.75" customHeight="1" x14ac:dyDescent="0.2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5.75" customHeight="1" x14ac:dyDescent="0.2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5.75" customHeight="1" x14ac:dyDescent="0.2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5.75" customHeight="1" x14ac:dyDescent="0.2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5.75" customHeight="1" x14ac:dyDescent="0.2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5.75" customHeight="1" x14ac:dyDescent="0.2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5.75" customHeight="1" x14ac:dyDescent="0.2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5.75" customHeight="1" x14ac:dyDescent="0.2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5.75" customHeight="1" x14ac:dyDescent="0.2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5.75" customHeight="1" x14ac:dyDescent="0.2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5.75" customHeight="1" x14ac:dyDescent="0.2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5.75" customHeight="1" x14ac:dyDescent="0.2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5.75" customHeight="1" x14ac:dyDescent="0.2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5.75" customHeight="1" x14ac:dyDescent="0.2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5.75" customHeight="1" x14ac:dyDescent="0.2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5.75" customHeight="1" x14ac:dyDescent="0.2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5.75" customHeight="1" x14ac:dyDescent="0.2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5.75" customHeight="1" x14ac:dyDescent="0.2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5.75" customHeight="1" x14ac:dyDescent="0.2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5.75" customHeight="1" x14ac:dyDescent="0.2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5.75" customHeight="1" x14ac:dyDescent="0.2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5.75" customHeight="1" x14ac:dyDescent="0.2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5.75" customHeight="1" x14ac:dyDescent="0.2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5.75" customHeight="1" x14ac:dyDescent="0.2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5.75" customHeight="1" x14ac:dyDescent="0.2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5.75" customHeight="1" x14ac:dyDescent="0.2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5.75" customHeight="1" x14ac:dyDescent="0.2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5.75" customHeight="1" x14ac:dyDescent="0.2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5.75" customHeight="1" x14ac:dyDescent="0.2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5.75" customHeight="1" x14ac:dyDescent="0.2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5.75" customHeight="1" x14ac:dyDescent="0.2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5.75" customHeight="1" x14ac:dyDescent="0.2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5.75" customHeight="1" x14ac:dyDescent="0.2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5.75" customHeight="1" x14ac:dyDescent="0.2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5.75" customHeight="1" x14ac:dyDescent="0.2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5.75" customHeight="1" x14ac:dyDescent="0.2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5.75" customHeight="1" x14ac:dyDescent="0.2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15.75" customHeight="1" x14ac:dyDescent="0.2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15.75" customHeight="1" x14ac:dyDescent="0.2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15.75" customHeight="1" x14ac:dyDescent="0.2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15.75" customHeight="1" x14ac:dyDescent="0.2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15.75" customHeight="1" x14ac:dyDescent="0.2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15.75" customHeight="1" x14ac:dyDescent="0.2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15.75" customHeight="1" x14ac:dyDescent="0.2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15.75" customHeight="1" x14ac:dyDescent="0.2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15.75" customHeight="1" x14ac:dyDescent="0.2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15.75" customHeight="1" x14ac:dyDescent="0.2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15.75" customHeight="1" x14ac:dyDescent="0.2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15.75" customHeight="1" x14ac:dyDescent="0.2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15.75" customHeight="1" x14ac:dyDescent="0.2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15.75" customHeight="1" x14ac:dyDescent="0.2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15.75" customHeight="1" x14ac:dyDescent="0.2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15.75" customHeight="1" x14ac:dyDescent="0.2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15.75" customHeight="1" x14ac:dyDescent="0.2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15.75" customHeight="1" x14ac:dyDescent="0.2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15.75" customHeight="1" x14ac:dyDescent="0.2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15.75" customHeight="1" x14ac:dyDescent="0.2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15.75" customHeight="1" x14ac:dyDescent="0.2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15.75" customHeight="1" x14ac:dyDescent="0.2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15.75" customHeight="1" x14ac:dyDescent="0.2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15.75" customHeight="1" x14ac:dyDescent="0.2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15.75" customHeight="1" x14ac:dyDescent="0.2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15.75" customHeight="1" x14ac:dyDescent="0.2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15.75" customHeight="1" x14ac:dyDescent="0.2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15.75" customHeight="1" x14ac:dyDescent="0.2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15.75" customHeight="1" x14ac:dyDescent="0.2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15.75" customHeight="1" x14ac:dyDescent="0.2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15.75" customHeight="1" x14ac:dyDescent="0.2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15.75" customHeight="1" x14ac:dyDescent="0.2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15.75" customHeight="1" x14ac:dyDescent="0.2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15.75" customHeight="1" x14ac:dyDescent="0.2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15.75" customHeight="1" x14ac:dyDescent="0.2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15.75" customHeight="1" x14ac:dyDescent="0.2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15.75" customHeight="1" x14ac:dyDescent="0.2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15.75" customHeight="1" x14ac:dyDescent="0.2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15.75" customHeight="1" x14ac:dyDescent="0.2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15.75" customHeight="1" x14ac:dyDescent="0.2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15.75" customHeight="1" x14ac:dyDescent="0.2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15.75" customHeight="1" x14ac:dyDescent="0.2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15.75" customHeight="1" x14ac:dyDescent="0.2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15.75" customHeight="1" x14ac:dyDescent="0.2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15.75" customHeight="1" x14ac:dyDescent="0.2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15.75" customHeight="1" x14ac:dyDescent="0.2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15.75" customHeight="1" x14ac:dyDescent="0.2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15.75" customHeight="1" x14ac:dyDescent="0.2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15.75" customHeight="1" x14ac:dyDescent="0.2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15.75" customHeight="1" x14ac:dyDescent="0.2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15.75" customHeight="1" x14ac:dyDescent="0.2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15.75" customHeight="1" x14ac:dyDescent="0.2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15.75" customHeight="1" x14ac:dyDescent="0.2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5.75" customHeight="1" x14ac:dyDescent="0.2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5.75" customHeight="1" x14ac:dyDescent="0.2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5.75" customHeight="1" x14ac:dyDescent="0.2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5.75" customHeight="1" x14ac:dyDescent="0.2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5.75" customHeight="1" x14ac:dyDescent="0.2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5.75" customHeight="1" x14ac:dyDescent="0.2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5.75" customHeight="1" x14ac:dyDescent="0.2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5.75" customHeight="1" x14ac:dyDescent="0.2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5.75" customHeight="1" x14ac:dyDescent="0.2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5.75" customHeight="1" x14ac:dyDescent="0.2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5.75" customHeight="1" x14ac:dyDescent="0.2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5.75" customHeight="1" x14ac:dyDescent="0.2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5.75" customHeight="1" x14ac:dyDescent="0.2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5.75" customHeight="1" x14ac:dyDescent="0.2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5.75" customHeight="1" x14ac:dyDescent="0.2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5.75" customHeight="1" x14ac:dyDescent="0.2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5.75" customHeight="1" x14ac:dyDescent="0.2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5.75" customHeight="1" x14ac:dyDescent="0.2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5.75" customHeight="1" x14ac:dyDescent="0.2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5.75" customHeight="1" x14ac:dyDescent="0.2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5.75" customHeight="1" x14ac:dyDescent="0.2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5.75" customHeight="1" x14ac:dyDescent="0.2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5.75" customHeight="1" x14ac:dyDescent="0.2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5.75" customHeight="1" x14ac:dyDescent="0.2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5.75" customHeight="1" x14ac:dyDescent="0.2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5.75" customHeight="1" x14ac:dyDescent="0.2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5.75" customHeight="1" x14ac:dyDescent="0.2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5.75" customHeight="1" x14ac:dyDescent="0.2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5.75" customHeight="1" x14ac:dyDescent="0.2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5.75" customHeight="1" x14ac:dyDescent="0.2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5.75" customHeight="1" x14ac:dyDescent="0.2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5.75" customHeight="1" x14ac:dyDescent="0.2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5.75" customHeight="1" x14ac:dyDescent="0.2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5.75" customHeight="1" x14ac:dyDescent="0.2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5.75" customHeight="1" x14ac:dyDescent="0.2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5.75" customHeight="1" x14ac:dyDescent="0.2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5.75" customHeight="1" x14ac:dyDescent="0.2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5.75" customHeight="1" x14ac:dyDescent="0.2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5.75" customHeight="1" x14ac:dyDescent="0.2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5.75" customHeight="1" x14ac:dyDescent="0.2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5.75" customHeight="1" x14ac:dyDescent="0.2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5.75" customHeight="1" x14ac:dyDescent="0.2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5.75" customHeight="1" x14ac:dyDescent="0.2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5.75" customHeight="1" x14ac:dyDescent="0.2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5.75" customHeight="1" x14ac:dyDescent="0.2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15.75" customHeight="1" x14ac:dyDescent="0.2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15.75" customHeight="1" x14ac:dyDescent="0.2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15.75" customHeight="1" x14ac:dyDescent="0.2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15.75" customHeight="1" x14ac:dyDescent="0.2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15.75" customHeight="1" x14ac:dyDescent="0.2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15.75" customHeight="1" x14ac:dyDescent="0.2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5.75" customHeight="1" x14ac:dyDescent="0.2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5.75" customHeight="1" x14ac:dyDescent="0.2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5.75" customHeight="1" x14ac:dyDescent="0.2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5.75" customHeight="1" x14ac:dyDescent="0.2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5.75" customHeight="1" x14ac:dyDescent="0.2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5.75" customHeight="1" x14ac:dyDescent="0.2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5.75" customHeight="1" x14ac:dyDescent="0.2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5.75" customHeight="1" x14ac:dyDescent="0.2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5.75" customHeight="1" x14ac:dyDescent="0.2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5.75" customHeight="1" x14ac:dyDescent="0.2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5.75" customHeight="1" x14ac:dyDescent="0.2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5.75" customHeight="1" x14ac:dyDescent="0.2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5.75" customHeight="1" x14ac:dyDescent="0.2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5.75" customHeight="1" x14ac:dyDescent="0.2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5.75" customHeight="1" x14ac:dyDescent="0.2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5.75" customHeight="1" x14ac:dyDescent="0.2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5.75" customHeight="1" x14ac:dyDescent="0.2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5.75" customHeight="1" x14ac:dyDescent="0.2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5.75" customHeight="1" x14ac:dyDescent="0.2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5.75" customHeight="1" x14ac:dyDescent="0.2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5.75" customHeight="1" x14ac:dyDescent="0.2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5.75" customHeight="1" x14ac:dyDescent="0.2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5.75" customHeight="1" x14ac:dyDescent="0.2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5.75" customHeight="1" x14ac:dyDescent="0.2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5.75" customHeight="1" x14ac:dyDescent="0.2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5.75" customHeight="1" x14ac:dyDescent="0.2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5.75" customHeight="1" x14ac:dyDescent="0.2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5.75" customHeight="1" x14ac:dyDescent="0.2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5.75" customHeight="1" x14ac:dyDescent="0.2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5.75" customHeight="1" x14ac:dyDescent="0.2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5.75" customHeight="1" x14ac:dyDescent="0.2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5.75" customHeight="1" x14ac:dyDescent="0.2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5.75" customHeight="1" x14ac:dyDescent="0.2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5.75" customHeight="1" x14ac:dyDescent="0.2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5.75" customHeight="1" x14ac:dyDescent="0.2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5.75" customHeight="1" x14ac:dyDescent="0.2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5.75" customHeight="1" x14ac:dyDescent="0.2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5.75" customHeight="1" x14ac:dyDescent="0.2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5.75" customHeight="1" x14ac:dyDescent="0.2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5.75" customHeight="1" x14ac:dyDescent="0.2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5.75" customHeight="1" x14ac:dyDescent="0.2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5.75" customHeight="1" x14ac:dyDescent="0.2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5.75" customHeight="1" x14ac:dyDescent="0.2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5.75" customHeight="1" x14ac:dyDescent="0.2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5.75" customHeight="1" x14ac:dyDescent="0.2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5.75" customHeight="1" x14ac:dyDescent="0.2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5.75" customHeight="1" x14ac:dyDescent="0.2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15.75" customHeight="1" x14ac:dyDescent="0.2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15.75" customHeight="1" x14ac:dyDescent="0.2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15.75" customHeight="1" x14ac:dyDescent="0.2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15.75" customHeight="1" x14ac:dyDescent="0.2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1">
    <mergeCell ref="B2:L2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showGridLines="0" workbookViewId="0"/>
  </sheetViews>
  <sheetFormatPr baseColWidth="10" defaultColWidth="12.5703125" defaultRowHeight="15" customHeight="1" x14ac:dyDescent="0.2"/>
  <cols>
    <col min="1" max="4" width="10.5703125" customWidth="1"/>
    <col min="5" max="5" width="28.85546875" customWidth="1"/>
    <col min="6" max="26" width="10.5703125" customWidth="1"/>
  </cols>
  <sheetData>
    <row r="1" spans="1:5" ht="12.75" customHeight="1" x14ac:dyDescent="0.2">
      <c r="A1" s="69" t="s">
        <v>112</v>
      </c>
      <c r="B1" s="70" t="s">
        <v>113</v>
      </c>
      <c r="C1" s="71" t="s">
        <v>114</v>
      </c>
      <c r="D1" s="71" t="s">
        <v>113</v>
      </c>
      <c r="E1" s="72" t="s">
        <v>115</v>
      </c>
    </row>
    <row r="2" spans="1:5" ht="12.75" customHeight="1" x14ac:dyDescent="0.2">
      <c r="A2" s="69" t="s">
        <v>116</v>
      </c>
      <c r="B2" s="70">
        <v>1</v>
      </c>
      <c r="C2" s="71" t="s">
        <v>117</v>
      </c>
      <c r="D2" s="71">
        <v>1</v>
      </c>
      <c r="E2" s="72" t="s">
        <v>77</v>
      </c>
    </row>
    <row r="3" spans="1:5" ht="12.75" customHeight="1" x14ac:dyDescent="0.2">
      <c r="A3" s="69" t="s">
        <v>118</v>
      </c>
      <c r="B3" s="70">
        <v>2</v>
      </c>
      <c r="C3" s="71" t="s">
        <v>119</v>
      </c>
      <c r="D3" s="71">
        <v>2</v>
      </c>
      <c r="E3" s="72" t="s">
        <v>120</v>
      </c>
    </row>
    <row r="4" spans="1:5" ht="12.75" customHeight="1" x14ac:dyDescent="0.2">
      <c r="A4" s="69" t="s">
        <v>121</v>
      </c>
      <c r="B4" s="70">
        <v>3</v>
      </c>
      <c r="C4" s="71" t="s">
        <v>122</v>
      </c>
      <c r="D4" s="71">
        <v>3</v>
      </c>
      <c r="E4" s="72" t="s">
        <v>81</v>
      </c>
    </row>
    <row r="5" spans="1:5" ht="12.75" customHeight="1" x14ac:dyDescent="0.2">
      <c r="A5" s="69" t="s">
        <v>123</v>
      </c>
      <c r="B5" s="70">
        <v>4</v>
      </c>
      <c r="C5" s="71" t="s">
        <v>124</v>
      </c>
      <c r="D5" s="71">
        <v>4</v>
      </c>
      <c r="E5" s="72" t="s">
        <v>125</v>
      </c>
    </row>
    <row r="6" spans="1:5" ht="12.75" customHeight="1" x14ac:dyDescent="0.2">
      <c r="A6" s="69" t="s">
        <v>126</v>
      </c>
      <c r="B6" s="70">
        <v>5</v>
      </c>
      <c r="C6" s="71" t="s">
        <v>127</v>
      </c>
      <c r="D6" s="71">
        <v>5</v>
      </c>
      <c r="E6" s="72" t="s">
        <v>86</v>
      </c>
    </row>
    <row r="7" spans="1:5" ht="12.75" customHeight="1" x14ac:dyDescent="0.2">
      <c r="E7" s="72" t="s">
        <v>128</v>
      </c>
    </row>
    <row r="8" spans="1:5" ht="12.75" customHeight="1" x14ac:dyDescent="0.2">
      <c r="E8" s="72" t="s">
        <v>129</v>
      </c>
    </row>
    <row r="9" spans="1:5" ht="12.75" customHeight="1" x14ac:dyDescent="0.2">
      <c r="E9" s="72" t="s">
        <v>130</v>
      </c>
    </row>
    <row r="10" spans="1:5" ht="12.75" customHeight="1" x14ac:dyDescent="0.2"/>
    <row r="11" spans="1:5" ht="12.75" customHeight="1" x14ac:dyDescent="0.2"/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5703125" defaultRowHeight="15" customHeight="1" x14ac:dyDescent="0.2"/>
  <cols>
    <col min="1" max="1" width="11.42578125" customWidth="1"/>
    <col min="2" max="2" width="48" customWidth="1"/>
    <col min="3" max="3" width="35.85546875" customWidth="1"/>
    <col min="4" max="26" width="11.42578125" customWidth="1"/>
  </cols>
  <sheetData>
    <row r="1" spans="1:26" ht="19.5" customHeight="1" x14ac:dyDescent="0.2">
      <c r="A1" s="5"/>
      <c r="B1" s="73" t="s">
        <v>131</v>
      </c>
      <c r="C1" s="73" t="s">
        <v>132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5"/>
      <c r="B2" s="74" t="s">
        <v>133</v>
      </c>
      <c r="C2" s="75" t="s">
        <v>134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">
      <c r="A3" s="5"/>
      <c r="B3" s="74" t="s">
        <v>135</v>
      </c>
      <c r="C3" s="75" t="s">
        <v>134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">
      <c r="A4" s="5"/>
      <c r="B4" s="74" t="s">
        <v>136</v>
      </c>
      <c r="C4" s="75" t="s">
        <v>137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">
      <c r="A5" s="5"/>
      <c r="B5" s="74" t="s">
        <v>138</v>
      </c>
      <c r="C5" s="75" t="s">
        <v>137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">
      <c r="A6" s="5"/>
      <c r="B6" s="76" t="s">
        <v>139</v>
      </c>
      <c r="C6" s="25" t="s">
        <v>140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">
      <c r="A7" s="5"/>
      <c r="B7" s="76" t="s">
        <v>141</v>
      </c>
      <c r="C7" s="25" t="s">
        <v>140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">
      <c r="A8" s="5"/>
      <c r="B8" s="76" t="s">
        <v>142</v>
      </c>
      <c r="C8" s="25" t="s">
        <v>140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">
      <c r="A9" s="5"/>
      <c r="B9" s="76" t="s">
        <v>143</v>
      </c>
      <c r="C9" s="25" t="s">
        <v>140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">
      <c r="A10" s="5"/>
      <c r="B10" s="76" t="s">
        <v>144</v>
      </c>
      <c r="C10" s="25" t="s">
        <v>140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5"/>
      <c r="B11" s="76" t="s">
        <v>145</v>
      </c>
      <c r="C11" s="25" t="s">
        <v>140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5"/>
      <c r="B12" s="76" t="s">
        <v>146</v>
      </c>
      <c r="C12" s="25" t="s">
        <v>140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5"/>
      <c r="B13" s="76" t="s">
        <v>147</v>
      </c>
      <c r="C13" s="25" t="s">
        <v>140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">
      <c r="A14" s="5"/>
      <c r="B14" s="76" t="s">
        <v>148</v>
      </c>
      <c r="C14" s="25" t="s">
        <v>140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5"/>
      <c r="B15" s="76" t="s">
        <v>149</v>
      </c>
      <c r="C15" s="25" t="s">
        <v>140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">
      <c r="A16" s="302" t="s">
        <v>150</v>
      </c>
      <c r="B16" s="74" t="s">
        <v>151</v>
      </c>
      <c r="C16" s="25" t="s">
        <v>152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">
      <c r="A17" s="266"/>
      <c r="B17" s="74" t="s">
        <v>153</v>
      </c>
      <c r="C17" s="75" t="s">
        <v>152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">
      <c r="A18" s="266"/>
      <c r="B18" s="74" t="s">
        <v>154</v>
      </c>
      <c r="C18" s="25" t="s">
        <v>155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">
      <c r="A19" s="266"/>
      <c r="B19" s="74" t="s">
        <v>156</v>
      </c>
      <c r="C19" s="25" t="s">
        <v>157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">
      <c r="A20" s="266"/>
      <c r="B20" s="74" t="s">
        <v>158</v>
      </c>
      <c r="C20" s="25" t="s">
        <v>159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">
      <c r="A21" s="266"/>
      <c r="B21" s="74" t="s">
        <v>160</v>
      </c>
      <c r="C21" s="25" t="s">
        <v>152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">
      <c r="A22" s="266"/>
      <c r="B22" s="74" t="s">
        <v>161</v>
      </c>
      <c r="C22" s="25" t="s">
        <v>162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">
      <c r="A23" s="266"/>
      <c r="B23" s="74" t="s">
        <v>163</v>
      </c>
      <c r="C23" s="25" t="s">
        <v>164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">
      <c r="A24" s="266"/>
      <c r="B24" s="74" t="s">
        <v>165</v>
      </c>
      <c r="C24" s="25" t="s">
        <v>152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">
      <c r="A25" s="266"/>
      <c r="B25" s="74" t="s">
        <v>166</v>
      </c>
      <c r="C25" s="25" t="s">
        <v>152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">
      <c r="A26" s="302" t="s">
        <v>167</v>
      </c>
      <c r="B26" s="74" t="s">
        <v>168</v>
      </c>
      <c r="C26" s="25" t="s">
        <v>169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">
      <c r="A27" s="266"/>
      <c r="B27" s="74" t="s">
        <v>170</v>
      </c>
      <c r="C27" s="25" t="s">
        <v>152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">
      <c r="A28" s="266"/>
      <c r="B28" s="74" t="s">
        <v>171</v>
      </c>
      <c r="C28" s="25" t="s">
        <v>172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68.25" customHeight="1" x14ac:dyDescent="0.2">
      <c r="A29" s="266"/>
      <c r="B29" s="74" t="s">
        <v>173</v>
      </c>
      <c r="C29" s="25" t="s">
        <v>174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">
      <c r="A30" s="266"/>
      <c r="B30" s="74" t="s">
        <v>175</v>
      </c>
      <c r="C30" s="25" t="s">
        <v>176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">
      <c r="A31" s="266"/>
      <c r="B31" s="74" t="s">
        <v>177</v>
      </c>
      <c r="C31" s="25" t="s">
        <v>178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">
      <c r="A32" s="266"/>
      <c r="B32" s="74" t="s">
        <v>179</v>
      </c>
      <c r="C32" s="25" t="s">
        <v>180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">
      <c r="A33" s="266"/>
      <c r="B33" s="74" t="s">
        <v>181</v>
      </c>
      <c r="C33" s="25" t="s">
        <v>176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">
      <c r="A34" s="266"/>
      <c r="B34" s="74" t="s">
        <v>182</v>
      </c>
      <c r="C34" s="25" t="s">
        <v>183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">
      <c r="A35" s="266"/>
      <c r="B35" s="74" t="s">
        <v>184</v>
      </c>
      <c r="C35" s="25" t="s">
        <v>185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">
      <c r="A36" s="5"/>
      <c r="B36" s="74" t="s">
        <v>186</v>
      </c>
      <c r="C36" s="25" t="s">
        <v>187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">
      <c r="A37" s="5"/>
      <c r="B37" s="74" t="s">
        <v>188</v>
      </c>
      <c r="C37" s="25" t="s">
        <v>187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">
      <c r="A38" s="5"/>
      <c r="B38" s="74" t="s">
        <v>189</v>
      </c>
      <c r="C38" s="25" t="s">
        <v>187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">
      <c r="A39" s="5"/>
      <c r="B39" s="74" t="s">
        <v>190</v>
      </c>
      <c r="C39" s="25" t="s">
        <v>187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">
      <c r="A40" s="5"/>
      <c r="B40" s="74" t="s">
        <v>191</v>
      </c>
      <c r="C40" s="25" t="s">
        <v>187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">
      <c r="A41" s="5"/>
      <c r="B41" s="74" t="s">
        <v>192</v>
      </c>
      <c r="C41" s="25" t="s">
        <v>187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">
      <c r="A42" s="5"/>
      <c r="B42" s="74" t="s">
        <v>193</v>
      </c>
      <c r="C42" s="25" t="s">
        <v>187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">
      <c r="A43" s="5"/>
      <c r="B43" s="74" t="s">
        <v>194</v>
      </c>
      <c r="C43" s="25" t="s">
        <v>187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16:A25"/>
    <mergeCell ref="A26:A35"/>
  </mergeCells>
  <dataValidations count="1">
    <dataValidation type="custom" allowBlank="1" showErrorMessage="1" sqref="E4">
      <formula1>INDIRECT(E4)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15" sqref="D15"/>
    </sheetView>
  </sheetViews>
  <sheetFormatPr baseColWidth="10" defaultColWidth="12.5703125" defaultRowHeight="15" customHeight="1" x14ac:dyDescent="0.2"/>
  <cols>
    <col min="1" max="1" width="4.85546875" customWidth="1"/>
    <col min="2" max="2" width="9.7109375" customWidth="1"/>
    <col min="3" max="3" width="39.140625" customWidth="1"/>
    <col min="4" max="4" width="19.28515625" customWidth="1"/>
    <col min="5" max="5" width="15.28515625" customWidth="1"/>
    <col min="6" max="6" width="18.85546875" customWidth="1"/>
    <col min="7" max="7" width="24.140625" customWidth="1"/>
    <col min="8" max="8" width="9.85546875" customWidth="1"/>
    <col min="9" max="9" width="9" customWidth="1"/>
    <col min="10" max="10" width="13.7109375" customWidth="1"/>
    <col min="11" max="11" width="13.42578125" customWidth="1"/>
    <col min="12" max="13" width="9.7109375" customWidth="1"/>
    <col min="14" max="14" width="11.85546875" customWidth="1"/>
    <col min="15" max="15" width="29.85546875" customWidth="1"/>
    <col min="16" max="16" width="25.7109375" customWidth="1"/>
    <col min="17" max="17" width="9.140625" hidden="1" customWidth="1"/>
    <col min="18" max="18" width="12.85546875" hidden="1" customWidth="1"/>
    <col min="19" max="19" width="12" hidden="1" customWidth="1"/>
    <col min="20" max="20" width="15.7109375" hidden="1" customWidth="1"/>
    <col min="21" max="21" width="14.42578125" customWidth="1"/>
    <col min="22" max="26" width="9.140625" customWidth="1"/>
  </cols>
  <sheetData>
    <row r="1" spans="1:22" ht="18" hidden="1" customHeight="1" x14ac:dyDescent="0.2">
      <c r="A1" s="77"/>
      <c r="B1" s="78"/>
      <c r="C1" s="79"/>
      <c r="D1" s="309" t="s">
        <v>195</v>
      </c>
      <c r="E1" s="280"/>
      <c r="F1" s="280"/>
      <c r="G1" s="280"/>
      <c r="H1" s="280"/>
      <c r="I1" s="280"/>
      <c r="J1" s="280"/>
      <c r="K1" s="280"/>
      <c r="L1" s="78"/>
      <c r="M1" s="78"/>
      <c r="N1" s="78"/>
      <c r="O1" s="80" t="s">
        <v>196</v>
      </c>
      <c r="P1" s="81" t="s">
        <v>197</v>
      </c>
      <c r="Q1" s="82"/>
      <c r="S1" s="83"/>
      <c r="T1" s="84"/>
    </row>
    <row r="2" spans="1:22" ht="18" hidden="1" customHeight="1" x14ac:dyDescent="0.2">
      <c r="A2" s="85"/>
      <c r="B2" s="86"/>
      <c r="C2" s="87"/>
      <c r="D2" s="86"/>
      <c r="E2" s="86"/>
      <c r="F2" s="88"/>
      <c r="G2" s="86"/>
      <c r="H2" s="86"/>
      <c r="I2" s="86"/>
      <c r="J2" s="86"/>
      <c r="K2" s="86"/>
      <c r="L2" s="86"/>
      <c r="M2" s="86"/>
      <c r="N2" s="86"/>
      <c r="O2" s="89" t="s">
        <v>198</v>
      </c>
      <c r="P2" s="90">
        <v>2</v>
      </c>
      <c r="Q2" s="82"/>
      <c r="S2" s="83"/>
      <c r="T2" s="84"/>
    </row>
    <row r="3" spans="1:22" ht="18" hidden="1" customHeight="1" x14ac:dyDescent="0.2">
      <c r="A3" s="85"/>
      <c r="B3" s="86"/>
      <c r="C3" s="87"/>
      <c r="D3" s="310" t="s">
        <v>199</v>
      </c>
      <c r="E3" s="265"/>
      <c r="F3" s="265"/>
      <c r="G3" s="265"/>
      <c r="H3" s="265"/>
      <c r="I3" s="265"/>
      <c r="J3" s="265"/>
      <c r="K3" s="265"/>
      <c r="L3" s="86"/>
      <c r="M3" s="86"/>
      <c r="N3" s="86"/>
      <c r="O3" s="89" t="s">
        <v>200</v>
      </c>
      <c r="P3" s="91">
        <v>41404</v>
      </c>
      <c r="Q3" s="82"/>
      <c r="S3" s="83"/>
      <c r="T3" s="84"/>
    </row>
    <row r="4" spans="1:22" ht="18" hidden="1" customHeight="1" x14ac:dyDescent="0.2">
      <c r="A4" s="92"/>
      <c r="B4" s="93"/>
      <c r="C4" s="94"/>
      <c r="D4" s="93"/>
      <c r="E4" s="93"/>
      <c r="F4" s="95"/>
      <c r="G4" s="93"/>
      <c r="H4" s="93"/>
      <c r="I4" s="93"/>
      <c r="J4" s="93"/>
      <c r="K4" s="93"/>
      <c r="L4" s="93"/>
      <c r="M4" s="93"/>
      <c r="N4" s="93"/>
      <c r="O4" s="96" t="s">
        <v>201</v>
      </c>
      <c r="P4" s="97" t="s">
        <v>202</v>
      </c>
      <c r="Q4" s="82"/>
      <c r="S4" s="83"/>
      <c r="T4" s="84"/>
    </row>
    <row r="5" spans="1:22" ht="12.75" hidden="1" customHeight="1" x14ac:dyDescent="0.2">
      <c r="A5" s="86"/>
      <c r="B5" s="86"/>
      <c r="C5" s="87"/>
      <c r="D5" s="86"/>
      <c r="E5" s="86"/>
      <c r="F5" s="88"/>
      <c r="G5" s="86"/>
      <c r="H5" s="86"/>
      <c r="I5" s="86"/>
      <c r="J5" s="86"/>
      <c r="K5" s="86"/>
      <c r="L5" s="86"/>
      <c r="M5" s="86"/>
      <c r="N5" s="86"/>
      <c r="O5" s="89"/>
      <c r="P5" s="98"/>
      <c r="Q5" s="82"/>
      <c r="S5" s="83"/>
      <c r="T5" s="84"/>
    </row>
    <row r="6" spans="1:22" ht="12.75" hidden="1" customHeight="1" x14ac:dyDescent="0.2">
      <c r="A6" s="311" t="s">
        <v>203</v>
      </c>
      <c r="B6" s="262"/>
      <c r="C6" s="262"/>
      <c r="D6" s="262"/>
      <c r="E6" s="262"/>
      <c r="F6" s="262"/>
      <c r="G6" s="312" t="s">
        <v>204</v>
      </c>
      <c r="H6" s="313"/>
      <c r="I6" s="313"/>
      <c r="J6" s="313"/>
      <c r="K6" s="313"/>
      <c r="L6" s="313"/>
      <c r="M6" s="313"/>
      <c r="N6" s="314"/>
      <c r="O6" s="315" t="e">
        <f>S102</f>
        <v>#REF!</v>
      </c>
      <c r="P6" s="314"/>
      <c r="Q6" s="82"/>
      <c r="S6" s="83"/>
      <c r="T6" s="84"/>
    </row>
    <row r="7" spans="1:22" ht="18" hidden="1" customHeight="1" x14ac:dyDescent="0.2">
      <c r="A7" s="268"/>
      <c r="B7" s="268"/>
      <c r="C7" s="268"/>
      <c r="D7" s="268"/>
      <c r="E7" s="268"/>
      <c r="F7" s="268"/>
      <c r="G7" s="312" t="s">
        <v>205</v>
      </c>
      <c r="H7" s="313"/>
      <c r="I7" s="313"/>
      <c r="J7" s="313"/>
      <c r="K7" s="313"/>
      <c r="L7" s="313"/>
      <c r="M7" s="313"/>
      <c r="N7" s="314"/>
      <c r="O7" s="315">
        <f>$T$9</f>
        <v>1</v>
      </c>
      <c r="P7" s="314"/>
      <c r="Q7" s="82"/>
      <c r="S7" s="83"/>
      <c r="T7" s="84"/>
    </row>
    <row r="8" spans="1:22" ht="12.75" hidden="1" customHeight="1" x14ac:dyDescent="0.2">
      <c r="A8" s="308" t="s">
        <v>206</v>
      </c>
      <c r="B8" s="273"/>
      <c r="C8" s="273"/>
      <c r="D8" s="319">
        <v>42842</v>
      </c>
      <c r="E8" s="273"/>
      <c r="F8" s="273"/>
      <c r="G8" s="320" t="s">
        <v>207</v>
      </c>
      <c r="H8" s="321"/>
      <c r="I8" s="321"/>
      <c r="J8" s="321"/>
      <c r="K8" s="317"/>
      <c r="L8" s="322">
        <f>T11</f>
        <v>35</v>
      </c>
      <c r="M8" s="317"/>
      <c r="N8" s="316" t="s">
        <v>208</v>
      </c>
      <c r="O8" s="317"/>
      <c r="P8" s="99">
        <f>$T$8</f>
        <v>53</v>
      </c>
      <c r="Q8" s="82"/>
      <c r="R8" s="100" t="s">
        <v>209</v>
      </c>
      <c r="S8" s="83"/>
      <c r="T8" s="101">
        <v>53</v>
      </c>
      <c r="V8" s="102">
        <f>SUM(V9:V12)</f>
        <v>1.5094339622641508</v>
      </c>
    </row>
    <row r="9" spans="1:22" ht="12.75" hidden="1" customHeight="1" x14ac:dyDescent="0.2">
      <c r="A9" s="308" t="s">
        <v>210</v>
      </c>
      <c r="B9" s="273"/>
      <c r="C9" s="273"/>
      <c r="D9" s="323" t="s">
        <v>211</v>
      </c>
      <c r="E9" s="273"/>
      <c r="F9" s="273"/>
      <c r="G9" s="324" t="s">
        <v>212</v>
      </c>
      <c r="H9" s="273"/>
      <c r="I9" s="273"/>
      <c r="J9" s="273"/>
      <c r="K9" s="274"/>
      <c r="L9" s="103">
        <f>COUNTIF(T15:T92,"CUMPLIDO")</f>
        <v>0</v>
      </c>
      <c r="M9" s="104">
        <f>L9/L8</f>
        <v>0</v>
      </c>
      <c r="N9" s="318" t="s">
        <v>213</v>
      </c>
      <c r="O9" s="274"/>
      <c r="P9" s="105">
        <f>COUNTIF(N15:N92,"Finalizada")</f>
        <v>0</v>
      </c>
      <c r="Q9" s="82"/>
      <c r="R9" s="100" t="s">
        <v>214</v>
      </c>
      <c r="S9" s="83"/>
      <c r="T9" s="106">
        <f>100%-(P10/$T$8)</f>
        <v>1</v>
      </c>
      <c r="V9" s="107">
        <f>+P9/P8</f>
        <v>0</v>
      </c>
    </row>
    <row r="10" spans="1:22" ht="12.75" hidden="1" customHeight="1" x14ac:dyDescent="0.2">
      <c r="A10" s="308" t="s">
        <v>215</v>
      </c>
      <c r="B10" s="273"/>
      <c r="C10" s="273"/>
      <c r="D10" s="323">
        <v>3</v>
      </c>
      <c r="E10" s="273"/>
      <c r="F10" s="273"/>
      <c r="G10" s="335" t="s">
        <v>216</v>
      </c>
      <c r="H10" s="273"/>
      <c r="I10" s="273"/>
      <c r="J10" s="273"/>
      <c r="K10" s="274"/>
      <c r="L10" s="336">
        <f>$T$10</f>
        <v>38</v>
      </c>
      <c r="M10" s="274"/>
      <c r="N10" s="318" t="s">
        <v>217</v>
      </c>
      <c r="O10" s="274"/>
      <c r="P10" s="105">
        <f>COUNTIF(M15:M92,"Vencida")</f>
        <v>0</v>
      </c>
      <c r="Q10" s="108"/>
      <c r="R10" s="109" t="s">
        <v>218</v>
      </c>
      <c r="S10" s="83"/>
      <c r="T10" s="101">
        <v>38</v>
      </c>
      <c r="U10" s="110">
        <f>1/$T$10</f>
        <v>2.6315789473684209E-2</v>
      </c>
      <c r="V10" s="107">
        <f>+P10/P8</f>
        <v>0</v>
      </c>
    </row>
    <row r="11" spans="1:22" ht="12.75" hidden="1" customHeight="1" x14ac:dyDescent="0.2">
      <c r="A11" s="337" t="s">
        <v>219</v>
      </c>
      <c r="B11" s="326"/>
      <c r="C11" s="326"/>
      <c r="D11" s="338">
        <v>42460</v>
      </c>
      <c r="E11" s="326"/>
      <c r="F11" s="326"/>
      <c r="G11" s="325" t="s">
        <v>220</v>
      </c>
      <c r="H11" s="326"/>
      <c r="I11" s="326"/>
      <c r="J11" s="326"/>
      <c r="K11" s="327"/>
      <c r="L11" s="111">
        <f>COUNTIF(S15:S92,$U$10)</f>
        <v>0</v>
      </c>
      <c r="M11" s="112">
        <f>L11/L10</f>
        <v>0</v>
      </c>
      <c r="N11" s="341" t="s">
        <v>221</v>
      </c>
      <c r="O11" s="327"/>
      <c r="P11" s="113">
        <f>COUNTIF($K$15:$K$92,0)+ COUNTIF($K$15:$K$92,"")</f>
        <v>78</v>
      </c>
      <c r="Q11" s="82"/>
      <c r="R11" s="109" t="s">
        <v>222</v>
      </c>
      <c r="S11" s="83"/>
      <c r="T11" s="101">
        <v>35</v>
      </c>
      <c r="U11" s="107">
        <f>1/$T$11</f>
        <v>2.8571428571428571E-2</v>
      </c>
      <c r="V11" s="107">
        <f>+P11/P8</f>
        <v>1.4716981132075471</v>
      </c>
    </row>
    <row r="12" spans="1:22" ht="12.75" customHeight="1" x14ac:dyDescent="0.2">
      <c r="A12" s="339"/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340"/>
      <c r="Q12" s="82"/>
      <c r="S12" s="83"/>
      <c r="T12" s="84"/>
      <c r="V12" s="107">
        <f>2/P8</f>
        <v>3.7735849056603772E-2</v>
      </c>
    </row>
    <row r="13" spans="1:22" ht="47.25" customHeight="1" x14ac:dyDescent="0.2">
      <c r="A13" s="114" t="s">
        <v>223</v>
      </c>
      <c r="B13" s="115"/>
      <c r="C13" s="116" t="s">
        <v>224</v>
      </c>
      <c r="D13" s="117" t="s">
        <v>225</v>
      </c>
      <c r="E13" s="117" t="s">
        <v>226</v>
      </c>
      <c r="F13" s="118" t="s">
        <v>227</v>
      </c>
      <c r="G13" s="328" t="s">
        <v>228</v>
      </c>
      <c r="H13" s="329"/>
      <c r="I13" s="329"/>
      <c r="J13" s="329"/>
      <c r="K13" s="330"/>
      <c r="L13" s="331" t="s">
        <v>229</v>
      </c>
      <c r="M13" s="332"/>
      <c r="N13" s="333"/>
      <c r="O13" s="119" t="s">
        <v>230</v>
      </c>
      <c r="P13" s="120"/>
      <c r="Q13" s="334" t="s">
        <v>231</v>
      </c>
      <c r="R13" s="333"/>
      <c r="S13" s="121" t="s">
        <v>232</v>
      </c>
      <c r="T13" s="122" t="s">
        <v>224</v>
      </c>
    </row>
    <row r="14" spans="1:22" ht="32.25" customHeight="1" x14ac:dyDescent="0.2">
      <c r="A14" s="123" t="s">
        <v>233</v>
      </c>
      <c r="B14" s="124" t="s">
        <v>234</v>
      </c>
      <c r="C14" s="125" t="s">
        <v>21</v>
      </c>
      <c r="D14" s="118"/>
      <c r="E14" s="118"/>
      <c r="F14" s="118"/>
      <c r="G14" s="125" t="s">
        <v>235</v>
      </c>
      <c r="H14" s="124" t="s">
        <v>236</v>
      </c>
      <c r="I14" s="124" t="s">
        <v>237</v>
      </c>
      <c r="J14" s="124" t="s">
        <v>238</v>
      </c>
      <c r="K14" s="126" t="s">
        <v>239</v>
      </c>
      <c r="L14" s="127" t="s">
        <v>240</v>
      </c>
      <c r="M14" s="127" t="s">
        <v>241</v>
      </c>
      <c r="N14" s="127" t="s">
        <v>242</v>
      </c>
      <c r="O14" s="128"/>
      <c r="P14" s="129"/>
      <c r="Q14" s="130" t="s">
        <v>243</v>
      </c>
      <c r="R14" s="131" t="s">
        <v>244</v>
      </c>
      <c r="S14" s="132" t="s">
        <v>245</v>
      </c>
      <c r="T14" s="133" t="s">
        <v>245</v>
      </c>
    </row>
    <row r="15" spans="1:22" ht="30" customHeight="1" x14ac:dyDescent="0.2">
      <c r="A15" s="134">
        <v>1</v>
      </c>
      <c r="B15" s="135" t="e">
        <f>Identificación!#REF!</f>
        <v>#REF!</v>
      </c>
      <c r="C15" s="136" t="e">
        <f>Identificación!#REF!</f>
        <v>#REF!</v>
      </c>
      <c r="D15" s="135" t="e">
        <f>Identificación!#REF!</f>
        <v>#REF!</v>
      </c>
      <c r="E15" s="137" t="e">
        <f>Identificación!#REF!</f>
        <v>#REF!</v>
      </c>
      <c r="F15" s="135" t="e">
        <f>Identificación!#REF!</f>
        <v>#REF!</v>
      </c>
      <c r="G15" s="135" t="e">
        <f>Identificación!#REF!</f>
        <v>#REF!</v>
      </c>
      <c r="H15" s="135" t="e">
        <f>Identificación!#REF!</f>
        <v>#REF!</v>
      </c>
      <c r="I15" s="135" t="e">
        <f>Identificación!#REF!</f>
        <v>#REF!</v>
      </c>
      <c r="J15" s="138" t="e">
        <f>Identificación!#REF!</f>
        <v>#REF!</v>
      </c>
      <c r="K15" s="139"/>
      <c r="L15" s="140"/>
      <c r="M15" s="140"/>
      <c r="N15" s="140"/>
      <c r="O15" s="303"/>
      <c r="P15" s="304"/>
      <c r="Q15" s="141" t="e">
        <f>K15/H15</f>
        <v>#REF!</v>
      </c>
      <c r="R15" s="142" t="e">
        <f>Q15/2</f>
        <v>#REF!</v>
      </c>
      <c r="S15" s="143" t="e">
        <f>(R15+R18)/$T$10</f>
        <v>#REF!</v>
      </c>
      <c r="T15" s="144" t="e">
        <f>IF(S15=$U$10, "CUMPLIDO", "PENDIENTE")</f>
        <v>#REF!</v>
      </c>
    </row>
    <row r="16" spans="1:22" ht="51.75" customHeight="1" x14ac:dyDescent="0.2">
      <c r="A16" s="145"/>
      <c r="B16" s="146"/>
      <c r="C16" s="147"/>
      <c r="D16" s="146"/>
      <c r="E16" s="148"/>
      <c r="F16" s="146"/>
      <c r="G16" s="146" t="e">
        <f>Identificación!#REF!</f>
        <v>#REF!</v>
      </c>
      <c r="H16" s="146" t="e">
        <f>Identificación!#REF!</f>
        <v>#REF!</v>
      </c>
      <c r="I16" s="146" t="e">
        <f>Identificación!#REF!</f>
        <v>#REF!</v>
      </c>
      <c r="J16" s="149" t="e">
        <f>Identificación!#REF!</f>
        <v>#REF!</v>
      </c>
      <c r="K16" s="150"/>
      <c r="L16" s="151"/>
      <c r="M16" s="151"/>
      <c r="N16" s="151"/>
      <c r="O16" s="342"/>
      <c r="P16" s="343"/>
      <c r="Q16" s="152"/>
      <c r="R16" s="153"/>
      <c r="S16" s="154"/>
      <c r="T16" s="155"/>
    </row>
    <row r="17" spans="1:23" ht="42" customHeight="1" x14ac:dyDescent="0.2">
      <c r="A17" s="156"/>
      <c r="B17" s="157"/>
      <c r="C17" s="158"/>
      <c r="D17" s="157"/>
      <c r="E17" s="159"/>
      <c r="F17" s="157"/>
      <c r="G17" s="157" t="e">
        <f>Identificación!#REF!</f>
        <v>#REF!</v>
      </c>
      <c r="H17" s="157" t="e">
        <f>Identificación!#REF!</f>
        <v>#REF!</v>
      </c>
      <c r="I17" s="157" t="e">
        <f>Identificación!#REF!</f>
        <v>#REF!</v>
      </c>
      <c r="J17" s="160" t="e">
        <f>Identificación!#REF!</f>
        <v>#REF!</v>
      </c>
      <c r="K17" s="161"/>
      <c r="L17" s="162"/>
      <c r="M17" s="162"/>
      <c r="N17" s="162"/>
      <c r="O17" s="344"/>
      <c r="P17" s="345"/>
      <c r="Q17" s="152"/>
      <c r="R17" s="153"/>
      <c r="S17" s="154"/>
      <c r="T17" s="155"/>
    </row>
    <row r="18" spans="1:23" ht="85.5" customHeight="1" x14ac:dyDescent="0.2">
      <c r="A18" s="163">
        <v>2</v>
      </c>
      <c r="B18" s="163" t="e">
        <f>Identificación!#REF!</f>
        <v>#REF!</v>
      </c>
      <c r="C18" s="164" t="e">
        <f>Identificación!#REF!</f>
        <v>#REF!</v>
      </c>
      <c r="D18" s="163">
        <f>Identificación!L13</f>
        <v>0</v>
      </c>
      <c r="E18" s="165" t="e">
        <f>Identificación!#REF!</f>
        <v>#REF!</v>
      </c>
      <c r="F18" s="135">
        <f>Identificación!P13</f>
        <v>0</v>
      </c>
      <c r="G18" s="157" t="e">
        <f>Identificación!#REF!</f>
        <v>#REF!</v>
      </c>
      <c r="H18" s="157" t="e">
        <f>Identificación!#REF!</f>
        <v>#REF!</v>
      </c>
      <c r="I18" s="157" t="e">
        <f>Identificación!#REF!</f>
        <v>#REF!</v>
      </c>
      <c r="J18" s="160" t="e">
        <f>Identificación!#REF!</f>
        <v>#REF!</v>
      </c>
      <c r="K18" s="166"/>
      <c r="L18" s="167"/>
      <c r="M18" s="167"/>
      <c r="N18" s="167"/>
      <c r="O18" s="305"/>
      <c r="P18" s="306"/>
      <c r="Q18" s="168" t="e">
        <f t="shared" ref="Q18:Q20" si="0">K18/H18</f>
        <v>#REF!</v>
      </c>
      <c r="R18" s="169" t="e">
        <f>Q18/2</f>
        <v>#REF!</v>
      </c>
      <c r="S18" s="170"/>
      <c r="T18" s="171"/>
    </row>
    <row r="19" spans="1:23" ht="93.75" customHeight="1" x14ac:dyDescent="0.2">
      <c r="A19" s="163">
        <v>3</v>
      </c>
      <c r="B19" s="163" t="e">
        <f>Identificación!#REF!</f>
        <v>#REF!</v>
      </c>
      <c r="C19" s="164" t="e">
        <f>Identificación!#REF!</f>
        <v>#REF!</v>
      </c>
      <c r="D19" s="163">
        <f>Identificación!L14</f>
        <v>0</v>
      </c>
      <c r="E19" s="165" t="e">
        <f>Identificación!#REF!</f>
        <v>#REF!</v>
      </c>
      <c r="F19" s="163">
        <f>Identificación!P14</f>
        <v>0</v>
      </c>
      <c r="G19" s="172" t="e">
        <f>Identificación!#REF!</f>
        <v>#REF!</v>
      </c>
      <c r="H19" s="172" t="e">
        <f>Identificación!#REF!</f>
        <v>#REF!</v>
      </c>
      <c r="I19" s="172" t="e">
        <f>Identificación!#REF!</f>
        <v>#REF!</v>
      </c>
      <c r="J19" s="173" t="e">
        <f>Identificación!#REF!</f>
        <v>#REF!</v>
      </c>
      <c r="K19" s="174"/>
      <c r="L19" s="175"/>
      <c r="M19" s="175"/>
      <c r="N19" s="175"/>
      <c r="O19" s="307"/>
      <c r="P19" s="294"/>
      <c r="Q19" s="141" t="e">
        <f t="shared" si="0"/>
        <v>#REF!</v>
      </c>
      <c r="R19" s="142" t="e">
        <f t="shared" ref="R19:R20" si="1">Q19/3</f>
        <v>#REF!</v>
      </c>
      <c r="S19" s="143" t="e">
        <f>(R19+R20+R23)/$T$10</f>
        <v>#REF!</v>
      </c>
      <c r="T19" s="144" t="e">
        <f>IF(S19=$U$10, "CUMPLIDO", "PENDIENTE")</f>
        <v>#REF!</v>
      </c>
    </row>
    <row r="20" spans="1:23" ht="30" customHeight="1" x14ac:dyDescent="0.2">
      <c r="A20" s="134">
        <v>4</v>
      </c>
      <c r="B20" s="135" t="e">
        <f>Identificación!#REF!</f>
        <v>#REF!</v>
      </c>
      <c r="C20" s="136" t="e">
        <f>Identificación!#REF!</f>
        <v>#REF!</v>
      </c>
      <c r="D20" s="135" t="e">
        <f>Identificación!#REF!</f>
        <v>#REF!</v>
      </c>
      <c r="E20" s="137" t="e">
        <f>Identificación!#REF!</f>
        <v>#REF!</v>
      </c>
      <c r="F20" s="135" t="e">
        <f>Identificación!#REF!</f>
        <v>#REF!</v>
      </c>
      <c r="G20" s="135" t="e">
        <f>Identificación!#REF!</f>
        <v>#REF!</v>
      </c>
      <c r="H20" s="135" t="e">
        <f>Identificación!#REF!</f>
        <v>#REF!</v>
      </c>
      <c r="I20" s="135" t="e">
        <f>Identificación!#REF!</f>
        <v>#REF!</v>
      </c>
      <c r="J20" s="138" t="e">
        <f>Identificación!#REF!</f>
        <v>#REF!</v>
      </c>
      <c r="K20" s="139"/>
      <c r="L20" s="140"/>
      <c r="M20" s="140"/>
      <c r="N20" s="140"/>
      <c r="O20" s="303"/>
      <c r="P20" s="304"/>
      <c r="Q20" s="176" t="e">
        <f t="shared" si="0"/>
        <v>#REF!</v>
      </c>
      <c r="R20" s="177" t="e">
        <f t="shared" si="1"/>
        <v>#REF!</v>
      </c>
      <c r="S20" s="178"/>
      <c r="T20" s="179"/>
    </row>
    <row r="21" spans="1:23" ht="30" customHeight="1" x14ac:dyDescent="0.2">
      <c r="A21" s="145"/>
      <c r="B21" s="146"/>
      <c r="C21" s="147"/>
      <c r="D21" s="146"/>
      <c r="E21" s="148"/>
      <c r="F21" s="146"/>
      <c r="G21" s="146" t="e">
        <f>Identificación!#REF!</f>
        <v>#REF!</v>
      </c>
      <c r="H21" s="146" t="e">
        <f>Identificación!#REF!</f>
        <v>#REF!</v>
      </c>
      <c r="I21" s="146" t="e">
        <f>Identificación!#REF!</f>
        <v>#REF!</v>
      </c>
      <c r="J21" s="149" t="e">
        <f>Identificación!#REF!</f>
        <v>#REF!</v>
      </c>
      <c r="K21" s="150"/>
      <c r="L21" s="151"/>
      <c r="M21" s="151"/>
      <c r="N21" s="151"/>
      <c r="O21" s="346"/>
      <c r="P21" s="343"/>
      <c r="Q21" s="180"/>
      <c r="R21" s="181"/>
      <c r="S21" s="182"/>
      <c r="T21" s="183"/>
    </row>
    <row r="22" spans="1:23" ht="30" customHeight="1" x14ac:dyDescent="0.2">
      <c r="A22" s="184"/>
      <c r="B22" s="172"/>
      <c r="C22" s="185"/>
      <c r="D22" s="172"/>
      <c r="E22" s="186"/>
      <c r="F22" s="172"/>
      <c r="G22" s="172" t="e">
        <f>Identificación!#REF!</f>
        <v>#REF!</v>
      </c>
      <c r="H22" s="172" t="e">
        <f>Identificación!#REF!</f>
        <v>#REF!</v>
      </c>
      <c r="I22" s="172" t="e">
        <f>Identificación!#REF!</f>
        <v>#REF!</v>
      </c>
      <c r="J22" s="173" t="e">
        <f>Identificación!#REF!</f>
        <v>#REF!</v>
      </c>
      <c r="K22" s="187"/>
      <c r="L22" s="188"/>
      <c r="M22" s="188"/>
      <c r="N22" s="188"/>
      <c r="O22" s="347"/>
      <c r="P22" s="348"/>
      <c r="Q22" s="180"/>
      <c r="R22" s="181"/>
      <c r="S22" s="182"/>
      <c r="T22" s="183"/>
    </row>
    <row r="23" spans="1:23" ht="30" customHeight="1" x14ac:dyDescent="0.2">
      <c r="A23" s="134">
        <v>5</v>
      </c>
      <c r="B23" s="135" t="e">
        <f>Identificación!#REF!</f>
        <v>#REF!</v>
      </c>
      <c r="C23" s="136" t="e">
        <f>Identificación!#REF!</f>
        <v>#REF!</v>
      </c>
      <c r="D23" s="135" t="e">
        <f>Identificación!#REF!</f>
        <v>#REF!</v>
      </c>
      <c r="E23" s="137" t="e">
        <f>Identificación!#REF!</f>
        <v>#REF!</v>
      </c>
      <c r="F23" s="135" t="e">
        <f>Identificación!#REF!</f>
        <v>#REF!</v>
      </c>
      <c r="G23" s="135" t="e">
        <f>Identificación!#REF!</f>
        <v>#REF!</v>
      </c>
      <c r="H23" s="135" t="e">
        <f>Identificación!#REF!</f>
        <v>#REF!</v>
      </c>
      <c r="I23" s="135" t="e">
        <f>Identificación!#REF!</f>
        <v>#REF!</v>
      </c>
      <c r="J23" s="138" t="e">
        <f>Identificación!#REF!</f>
        <v>#REF!</v>
      </c>
      <c r="K23" s="139"/>
      <c r="L23" s="140"/>
      <c r="M23" s="140"/>
      <c r="N23" s="140"/>
      <c r="O23" s="303"/>
      <c r="P23" s="304"/>
      <c r="Q23" s="189" t="e">
        <f>K23/H23</f>
        <v>#REF!</v>
      </c>
      <c r="R23" s="169" t="e">
        <f>Q23/3</f>
        <v>#REF!</v>
      </c>
      <c r="S23" s="170"/>
      <c r="T23" s="171"/>
      <c r="W23" s="5"/>
    </row>
    <row r="24" spans="1:23" ht="30" customHeight="1" x14ac:dyDescent="0.2">
      <c r="A24" s="145"/>
      <c r="B24" s="146"/>
      <c r="C24" s="147"/>
      <c r="D24" s="146"/>
      <c r="E24" s="148"/>
      <c r="F24" s="146"/>
      <c r="G24" s="146" t="e">
        <f>Identificación!#REF!</f>
        <v>#REF!</v>
      </c>
      <c r="H24" s="146" t="e">
        <f>Identificación!#REF!</f>
        <v>#REF!</v>
      </c>
      <c r="I24" s="146" t="e">
        <f>Identificación!#REF!</f>
        <v>#REF!</v>
      </c>
      <c r="J24" s="149" t="e">
        <f>Identificación!#REF!</f>
        <v>#REF!</v>
      </c>
      <c r="K24" s="150"/>
      <c r="L24" s="151"/>
      <c r="M24" s="151"/>
      <c r="N24" s="151"/>
      <c r="O24" s="190"/>
      <c r="P24" s="191"/>
      <c r="Q24" s="192"/>
      <c r="R24" s="193"/>
      <c r="S24" s="194"/>
      <c r="T24" s="195"/>
      <c r="W24" s="5"/>
    </row>
    <row r="25" spans="1:23" ht="30" customHeight="1" x14ac:dyDescent="0.2">
      <c r="A25" s="184"/>
      <c r="B25" s="172"/>
      <c r="C25" s="185"/>
      <c r="D25" s="172"/>
      <c r="E25" s="186"/>
      <c r="F25" s="172"/>
      <c r="G25" s="172" t="e">
        <f>Identificación!#REF!</f>
        <v>#REF!</v>
      </c>
      <c r="H25" s="172" t="e">
        <f>Identificación!#REF!</f>
        <v>#REF!</v>
      </c>
      <c r="I25" s="172" t="e">
        <f>Identificación!#REF!</f>
        <v>#REF!</v>
      </c>
      <c r="J25" s="173" t="e">
        <f>Identificación!#REF!</f>
        <v>#REF!</v>
      </c>
      <c r="K25" s="187"/>
      <c r="L25" s="188"/>
      <c r="M25" s="188"/>
      <c r="N25" s="188"/>
      <c r="O25" s="196"/>
      <c r="P25" s="197"/>
      <c r="Q25" s="192"/>
      <c r="R25" s="193"/>
      <c r="S25" s="194"/>
      <c r="T25" s="195"/>
      <c r="W25" s="5"/>
    </row>
    <row r="26" spans="1:23" ht="30" customHeight="1" x14ac:dyDescent="0.2">
      <c r="A26" s="134">
        <v>6</v>
      </c>
      <c r="B26" s="135" t="e">
        <f>Identificación!#REF!</f>
        <v>#REF!</v>
      </c>
      <c r="C26" s="136" t="e">
        <f>Identificación!#REF!</f>
        <v>#REF!</v>
      </c>
      <c r="D26" s="135" t="e">
        <f>Identificación!#REF!</f>
        <v>#REF!</v>
      </c>
      <c r="E26" s="137" t="e">
        <f>Identificación!#REF!</f>
        <v>#REF!</v>
      </c>
      <c r="F26" s="135" t="e">
        <f>Identificación!#REF!</f>
        <v>#REF!</v>
      </c>
      <c r="G26" s="135" t="e">
        <f>Identificación!#REF!</f>
        <v>#REF!</v>
      </c>
      <c r="H26" s="135" t="e">
        <f>Identificación!#REF!</f>
        <v>#REF!</v>
      </c>
      <c r="I26" s="135" t="e">
        <f>Identificación!#REF!</f>
        <v>#REF!</v>
      </c>
      <c r="J26" s="138" t="e">
        <f>Identificación!#REF!</f>
        <v>#REF!</v>
      </c>
      <c r="K26" s="139"/>
      <c r="L26" s="140"/>
      <c r="M26" s="140"/>
      <c r="N26" s="140"/>
      <c r="O26" s="303"/>
      <c r="P26" s="304"/>
      <c r="Q26" s="198" t="e">
        <f>K26/H26</f>
        <v>#REF!</v>
      </c>
      <c r="R26" s="199" t="e">
        <f>Q26/1</f>
        <v>#REF!</v>
      </c>
      <c r="S26" s="200" t="e">
        <f>(R26/$T$10)</f>
        <v>#REF!</v>
      </c>
      <c r="T26" s="201" t="e">
        <f>IF(S26=$U$10, "CUMPLIDO", "PENDIENTE")</f>
        <v>#REF!</v>
      </c>
      <c r="U26" s="202"/>
    </row>
    <row r="27" spans="1:23" ht="30" customHeight="1" x14ac:dyDescent="0.2">
      <c r="A27" s="145"/>
      <c r="B27" s="146"/>
      <c r="C27" s="147"/>
      <c r="D27" s="146"/>
      <c r="E27" s="148"/>
      <c r="F27" s="146"/>
      <c r="G27" s="146" t="e">
        <f>Identificación!#REF!</f>
        <v>#REF!</v>
      </c>
      <c r="H27" s="146" t="e">
        <f>Identificación!#REF!</f>
        <v>#REF!</v>
      </c>
      <c r="I27" s="146" t="e">
        <f>Identificación!#REF!</f>
        <v>#REF!</v>
      </c>
      <c r="J27" s="149" t="e">
        <f>Identificación!#REF!</f>
        <v>#REF!</v>
      </c>
      <c r="K27" s="150"/>
      <c r="L27" s="151"/>
      <c r="M27" s="151"/>
      <c r="N27" s="151"/>
      <c r="O27" s="190"/>
      <c r="P27" s="191"/>
      <c r="Q27" s="203"/>
      <c r="R27" s="204"/>
      <c r="S27" s="205"/>
      <c r="T27" s="206"/>
      <c r="U27" s="202"/>
    </row>
    <row r="28" spans="1:23" ht="30" customHeight="1" x14ac:dyDescent="0.2">
      <c r="A28" s="184"/>
      <c r="B28" s="172"/>
      <c r="C28" s="185"/>
      <c r="D28" s="172"/>
      <c r="E28" s="186"/>
      <c r="F28" s="172"/>
      <c r="G28" s="172" t="e">
        <f>Identificación!#REF!</f>
        <v>#REF!</v>
      </c>
      <c r="H28" s="172" t="e">
        <f>Identificación!#REF!</f>
        <v>#REF!</v>
      </c>
      <c r="I28" s="172" t="e">
        <f>Identificación!#REF!</f>
        <v>#REF!</v>
      </c>
      <c r="J28" s="173" t="e">
        <f>Identificación!#REF!</f>
        <v>#REF!</v>
      </c>
      <c r="K28" s="187"/>
      <c r="L28" s="188"/>
      <c r="M28" s="188"/>
      <c r="N28" s="188"/>
      <c r="O28" s="196"/>
      <c r="P28" s="197"/>
      <c r="Q28" s="203"/>
      <c r="R28" s="204"/>
      <c r="S28" s="205"/>
      <c r="T28" s="206"/>
      <c r="U28" s="202"/>
    </row>
    <row r="29" spans="1:23" ht="30" customHeight="1" x14ac:dyDescent="0.2">
      <c r="A29" s="134">
        <v>7</v>
      </c>
      <c r="B29" s="135" t="e">
        <f>Identificación!#REF!</f>
        <v>#REF!</v>
      </c>
      <c r="C29" s="136" t="e">
        <f>Identificación!#REF!</f>
        <v>#REF!</v>
      </c>
      <c r="D29" s="135" t="e">
        <f>Identificación!#REF!</f>
        <v>#REF!</v>
      </c>
      <c r="E29" s="137" t="e">
        <f>Identificación!#REF!</f>
        <v>#REF!</v>
      </c>
      <c r="F29" s="135" t="e">
        <f>Identificación!#REF!</f>
        <v>#REF!</v>
      </c>
      <c r="G29" s="135" t="e">
        <f>Identificación!#REF!</f>
        <v>#REF!</v>
      </c>
      <c r="H29" s="135" t="e">
        <f>Identificación!#REF!</f>
        <v>#REF!</v>
      </c>
      <c r="I29" s="135" t="e">
        <f>Identificación!#REF!</f>
        <v>#REF!</v>
      </c>
      <c r="J29" s="138" t="e">
        <f>Identificación!#REF!</f>
        <v>#REF!</v>
      </c>
      <c r="K29" s="139"/>
      <c r="L29" s="140"/>
      <c r="M29" s="140"/>
      <c r="N29" s="140"/>
      <c r="O29" s="303"/>
      <c r="P29" s="304"/>
      <c r="Q29" s="141" t="e">
        <f>K29/H29</f>
        <v>#REF!</v>
      </c>
      <c r="R29" s="142" t="e">
        <f>Q29/1</f>
        <v>#REF!</v>
      </c>
      <c r="S29" s="207" t="e">
        <f>R29/$T$10</f>
        <v>#REF!</v>
      </c>
      <c r="T29" s="206" t="e">
        <f>IF(AND(S29=$U$10,S32=$U$10), "CUMPLIDO", "PENDIENTE")</f>
        <v>#REF!</v>
      </c>
    </row>
    <row r="30" spans="1:23" ht="30" customHeight="1" x14ac:dyDescent="0.2">
      <c r="A30" s="145"/>
      <c r="B30" s="146"/>
      <c r="C30" s="147"/>
      <c r="D30" s="146"/>
      <c r="E30" s="148"/>
      <c r="F30" s="146"/>
      <c r="G30" s="146" t="e">
        <f>Identificación!#REF!</f>
        <v>#REF!</v>
      </c>
      <c r="H30" s="146" t="e">
        <f>Identificación!#REF!</f>
        <v>#REF!</v>
      </c>
      <c r="I30" s="146" t="e">
        <f>Identificación!#REF!</f>
        <v>#REF!</v>
      </c>
      <c r="J30" s="149" t="e">
        <f>Identificación!#REF!</f>
        <v>#REF!</v>
      </c>
      <c r="K30" s="150"/>
      <c r="L30" s="151"/>
      <c r="M30" s="151"/>
      <c r="N30" s="151"/>
      <c r="O30" s="190"/>
      <c r="P30" s="191"/>
      <c r="Q30" s="152"/>
      <c r="R30" s="153"/>
      <c r="S30" s="208"/>
      <c r="T30" s="155"/>
    </row>
    <row r="31" spans="1:23" ht="30" customHeight="1" x14ac:dyDescent="0.2">
      <c r="A31" s="184"/>
      <c r="B31" s="172"/>
      <c r="C31" s="185"/>
      <c r="D31" s="172"/>
      <c r="E31" s="186"/>
      <c r="F31" s="172"/>
      <c r="G31" s="172" t="e">
        <f>Identificación!#REF!</f>
        <v>#REF!</v>
      </c>
      <c r="H31" s="172" t="e">
        <f>Identificación!#REF!</f>
        <v>#REF!</v>
      </c>
      <c r="I31" s="172" t="e">
        <f>Identificación!#REF!</f>
        <v>#REF!</v>
      </c>
      <c r="J31" s="173" t="e">
        <f>Identificación!#REF!</f>
        <v>#REF!</v>
      </c>
      <c r="K31" s="187"/>
      <c r="L31" s="188"/>
      <c r="M31" s="188"/>
      <c r="N31" s="188"/>
      <c r="O31" s="196"/>
      <c r="P31" s="197"/>
      <c r="Q31" s="152"/>
      <c r="R31" s="153"/>
      <c r="S31" s="208"/>
      <c r="T31" s="155"/>
    </row>
    <row r="32" spans="1:23" ht="30" customHeight="1" x14ac:dyDescent="0.2">
      <c r="A32" s="134">
        <v>8</v>
      </c>
      <c r="B32" s="135" t="e">
        <f>Identificación!#REF!</f>
        <v>#REF!</v>
      </c>
      <c r="C32" s="136" t="e">
        <f>Identificación!#REF!</f>
        <v>#REF!</v>
      </c>
      <c r="D32" s="135" t="e">
        <f>Identificación!#REF!</f>
        <v>#REF!</v>
      </c>
      <c r="E32" s="137" t="e">
        <f>Identificación!#REF!</f>
        <v>#REF!</v>
      </c>
      <c r="F32" s="135" t="e">
        <f>Identificación!#REF!</f>
        <v>#REF!</v>
      </c>
      <c r="G32" s="135" t="e">
        <f>Identificación!#REF!</f>
        <v>#REF!</v>
      </c>
      <c r="H32" s="135" t="e">
        <f>Identificación!#REF!</f>
        <v>#REF!</v>
      </c>
      <c r="I32" s="135" t="e">
        <f>Identificación!#REF!</f>
        <v>#REF!</v>
      </c>
      <c r="J32" s="138" t="e">
        <f>Identificación!#REF!</f>
        <v>#REF!</v>
      </c>
      <c r="K32" s="139"/>
      <c r="L32" s="140"/>
      <c r="M32" s="140"/>
      <c r="N32" s="140"/>
      <c r="O32" s="303"/>
      <c r="P32" s="304"/>
      <c r="Q32" s="189" t="e">
        <f>K32/H32</f>
        <v>#REF!</v>
      </c>
      <c r="R32" s="169" t="e">
        <f>Q32/1</f>
        <v>#REF!</v>
      </c>
      <c r="S32" s="208" t="e">
        <f>R32/$T$10</f>
        <v>#REF!</v>
      </c>
      <c r="T32" s="195"/>
    </row>
    <row r="33" spans="1:21" ht="30" customHeight="1" x14ac:dyDescent="0.2">
      <c r="A33" s="145"/>
      <c r="B33" s="146"/>
      <c r="C33" s="147"/>
      <c r="D33" s="146"/>
      <c r="E33" s="148"/>
      <c r="F33" s="146"/>
      <c r="G33" s="146" t="e">
        <f>Identificación!#REF!</f>
        <v>#REF!</v>
      </c>
      <c r="H33" s="146" t="e">
        <f>Identificación!#REF!</f>
        <v>#REF!</v>
      </c>
      <c r="I33" s="146" t="e">
        <f>Identificación!#REF!</f>
        <v>#REF!</v>
      </c>
      <c r="J33" s="149" t="e">
        <f>Identificación!#REF!</f>
        <v>#REF!</v>
      </c>
      <c r="K33" s="150"/>
      <c r="L33" s="151"/>
      <c r="M33" s="151"/>
      <c r="N33" s="151"/>
      <c r="O33" s="190"/>
      <c r="P33" s="191"/>
      <c r="Q33" s="192"/>
      <c r="R33" s="193"/>
      <c r="S33" s="209"/>
      <c r="T33" s="195"/>
    </row>
    <row r="34" spans="1:21" ht="30" customHeight="1" x14ac:dyDescent="0.2">
      <c r="A34" s="184"/>
      <c r="B34" s="172"/>
      <c r="C34" s="185"/>
      <c r="D34" s="172"/>
      <c r="E34" s="186"/>
      <c r="F34" s="172"/>
      <c r="G34" s="172" t="e">
        <f>Identificación!#REF!</f>
        <v>#REF!</v>
      </c>
      <c r="H34" s="172" t="e">
        <f>Identificación!#REF!</f>
        <v>#REF!</v>
      </c>
      <c r="I34" s="172" t="e">
        <f>Identificación!#REF!</f>
        <v>#REF!</v>
      </c>
      <c r="J34" s="173" t="e">
        <f>Identificación!#REF!</f>
        <v>#REF!</v>
      </c>
      <c r="K34" s="187"/>
      <c r="L34" s="188"/>
      <c r="M34" s="188"/>
      <c r="N34" s="188"/>
      <c r="O34" s="196"/>
      <c r="P34" s="197"/>
      <c r="Q34" s="192"/>
      <c r="R34" s="193"/>
      <c r="S34" s="209"/>
      <c r="T34" s="195"/>
    </row>
    <row r="35" spans="1:21" ht="30" customHeight="1" x14ac:dyDescent="0.2">
      <c r="A35" s="134">
        <v>9</v>
      </c>
      <c r="B35" s="135" t="e">
        <f>Identificación!#REF!</f>
        <v>#REF!</v>
      </c>
      <c r="C35" s="136" t="e">
        <f>Identificación!#REF!</f>
        <v>#REF!</v>
      </c>
      <c r="D35" s="135" t="e">
        <f>Identificación!#REF!</f>
        <v>#REF!</v>
      </c>
      <c r="E35" s="137" t="e">
        <f>Identificación!#REF!</f>
        <v>#REF!</v>
      </c>
      <c r="F35" s="135" t="e">
        <f>Identificación!#REF!</f>
        <v>#REF!</v>
      </c>
      <c r="G35" s="135" t="e">
        <f>Identificación!#REF!</f>
        <v>#REF!</v>
      </c>
      <c r="H35" s="135" t="e">
        <f>Identificación!#REF!</f>
        <v>#REF!</v>
      </c>
      <c r="I35" s="135" t="e">
        <f>Identificación!#REF!</f>
        <v>#REF!</v>
      </c>
      <c r="J35" s="138" t="e">
        <f>Identificación!#REF!</f>
        <v>#REF!</v>
      </c>
      <c r="K35" s="139"/>
      <c r="L35" s="140"/>
      <c r="M35" s="140"/>
      <c r="N35" s="140"/>
      <c r="O35" s="303"/>
      <c r="P35" s="304"/>
      <c r="Q35" s="198" t="e">
        <f>K35/H35</f>
        <v>#REF!</v>
      </c>
      <c r="R35" s="199" t="e">
        <f>Q35/1</f>
        <v>#REF!</v>
      </c>
      <c r="S35" s="200" t="e">
        <f>R35/$T$10</f>
        <v>#REF!</v>
      </c>
      <c r="T35" s="201" t="e">
        <f>IF(S35=$U$10, "CUMPLIDO", "PENDIENTE")</f>
        <v>#REF!</v>
      </c>
      <c r="U35" s="202"/>
    </row>
    <row r="36" spans="1:21" ht="30" customHeight="1" x14ac:dyDescent="0.2">
      <c r="A36" s="145"/>
      <c r="B36" s="146"/>
      <c r="C36" s="147"/>
      <c r="D36" s="146"/>
      <c r="E36" s="148"/>
      <c r="F36" s="146"/>
      <c r="G36" s="146" t="e">
        <f>Identificación!#REF!</f>
        <v>#REF!</v>
      </c>
      <c r="H36" s="146" t="e">
        <f>Identificación!#REF!</f>
        <v>#REF!</v>
      </c>
      <c r="I36" s="146" t="e">
        <f>Identificación!#REF!</f>
        <v>#REF!</v>
      </c>
      <c r="J36" s="149" t="e">
        <f>Identificación!#REF!</f>
        <v>#REF!</v>
      </c>
      <c r="K36" s="150"/>
      <c r="L36" s="151"/>
      <c r="M36" s="151"/>
      <c r="N36" s="151"/>
      <c r="O36" s="190"/>
      <c r="P36" s="191"/>
      <c r="Q36" s="198"/>
      <c r="R36" s="199"/>
      <c r="S36" s="200"/>
      <c r="T36" s="201"/>
      <c r="U36" s="202"/>
    </row>
    <row r="37" spans="1:21" ht="30" customHeight="1" x14ac:dyDescent="0.2">
      <c r="A37" s="184"/>
      <c r="B37" s="172"/>
      <c r="C37" s="185"/>
      <c r="D37" s="172"/>
      <c r="E37" s="186"/>
      <c r="F37" s="172"/>
      <c r="G37" s="172" t="e">
        <f>Identificación!#REF!</f>
        <v>#REF!</v>
      </c>
      <c r="H37" s="172" t="e">
        <f>Identificación!#REF!</f>
        <v>#REF!</v>
      </c>
      <c r="I37" s="172" t="e">
        <f>Identificación!#REF!</f>
        <v>#REF!</v>
      </c>
      <c r="J37" s="173" t="e">
        <f>Identificación!#REF!</f>
        <v>#REF!</v>
      </c>
      <c r="K37" s="187"/>
      <c r="L37" s="188"/>
      <c r="M37" s="188"/>
      <c r="N37" s="188"/>
      <c r="O37" s="196"/>
      <c r="P37" s="197"/>
      <c r="Q37" s="198"/>
      <c r="R37" s="199"/>
      <c r="S37" s="200"/>
      <c r="T37" s="201"/>
      <c r="U37" s="202"/>
    </row>
    <row r="38" spans="1:21" ht="30" customHeight="1" x14ac:dyDescent="0.2">
      <c r="A38" s="134">
        <v>10</v>
      </c>
      <c r="B38" s="135" t="e">
        <f>Identificación!#REF!</f>
        <v>#REF!</v>
      </c>
      <c r="C38" s="136" t="e">
        <f>Identificación!#REF!</f>
        <v>#REF!</v>
      </c>
      <c r="D38" s="135" t="e">
        <f>Identificación!#REF!</f>
        <v>#REF!</v>
      </c>
      <c r="E38" s="137" t="e">
        <f>Identificación!#REF!</f>
        <v>#REF!</v>
      </c>
      <c r="F38" s="135" t="e">
        <f>Identificación!#REF!</f>
        <v>#REF!</v>
      </c>
      <c r="G38" s="135" t="e">
        <f>Identificación!#REF!</f>
        <v>#REF!</v>
      </c>
      <c r="H38" s="135" t="e">
        <f>Identificación!#REF!</f>
        <v>#REF!</v>
      </c>
      <c r="I38" s="135" t="e">
        <f>Identificación!#REF!</f>
        <v>#REF!</v>
      </c>
      <c r="J38" s="138" t="e">
        <f>Identificación!#REF!</f>
        <v>#REF!</v>
      </c>
      <c r="K38" s="139"/>
      <c r="L38" s="140"/>
      <c r="M38" s="140"/>
      <c r="N38" s="140"/>
      <c r="O38" s="303"/>
      <c r="P38" s="304"/>
      <c r="Q38" s="198" t="e">
        <f>K38/H38</f>
        <v>#REF!</v>
      </c>
      <c r="R38" s="199" t="e">
        <f>Q38/1</f>
        <v>#REF!</v>
      </c>
      <c r="S38" s="200" t="e">
        <f>R38/$T$10</f>
        <v>#REF!</v>
      </c>
      <c r="T38" s="201" t="e">
        <f>IF(S38=$U$10, "CUMPLIDO", "PENDIENTE")</f>
        <v>#REF!</v>
      </c>
    </row>
    <row r="39" spans="1:21" ht="30" customHeight="1" x14ac:dyDescent="0.2">
      <c r="A39" s="145"/>
      <c r="B39" s="146"/>
      <c r="C39" s="147"/>
      <c r="D39" s="146"/>
      <c r="E39" s="148"/>
      <c r="F39" s="146"/>
      <c r="G39" s="146" t="e">
        <f>Identificación!#REF!</f>
        <v>#REF!</v>
      </c>
      <c r="H39" s="146" t="e">
        <f>Identificación!#REF!</f>
        <v>#REF!</v>
      </c>
      <c r="I39" s="146" t="e">
        <f>Identificación!#REF!</f>
        <v>#REF!</v>
      </c>
      <c r="J39" s="149" t="e">
        <f>Identificación!#REF!</f>
        <v>#REF!</v>
      </c>
      <c r="K39" s="150"/>
      <c r="L39" s="151"/>
      <c r="M39" s="151"/>
      <c r="N39" s="151"/>
      <c r="O39" s="190"/>
      <c r="P39" s="191"/>
      <c r="Q39" s="198"/>
      <c r="R39" s="199"/>
      <c r="S39" s="200"/>
      <c r="T39" s="201"/>
    </row>
    <row r="40" spans="1:21" ht="30" customHeight="1" x14ac:dyDescent="0.2">
      <c r="A40" s="184"/>
      <c r="B40" s="172"/>
      <c r="C40" s="185"/>
      <c r="D40" s="172"/>
      <c r="E40" s="186"/>
      <c r="F40" s="172"/>
      <c r="G40" s="172" t="e">
        <f>Identificación!#REF!</f>
        <v>#REF!</v>
      </c>
      <c r="H40" s="172" t="e">
        <f>Identificación!#REF!</f>
        <v>#REF!</v>
      </c>
      <c r="I40" s="172" t="e">
        <f>Identificación!#REF!</f>
        <v>#REF!</v>
      </c>
      <c r="J40" s="173" t="e">
        <f>Identificación!#REF!</f>
        <v>#REF!</v>
      </c>
      <c r="K40" s="187"/>
      <c r="L40" s="188"/>
      <c r="M40" s="188"/>
      <c r="N40" s="188"/>
      <c r="O40" s="196"/>
      <c r="P40" s="197"/>
      <c r="Q40" s="198"/>
      <c r="R40" s="199"/>
      <c r="S40" s="200"/>
      <c r="T40" s="201"/>
    </row>
    <row r="41" spans="1:21" ht="39.75" customHeight="1" x14ac:dyDescent="0.2">
      <c r="A41" s="134">
        <v>11</v>
      </c>
      <c r="B41" s="135" t="e">
        <f>Identificación!#REF!</f>
        <v>#REF!</v>
      </c>
      <c r="C41" s="136" t="e">
        <f>Identificación!#REF!</f>
        <v>#REF!</v>
      </c>
      <c r="D41" s="135" t="e">
        <f>Identificación!#REF!</f>
        <v>#REF!</v>
      </c>
      <c r="E41" s="137" t="e">
        <f>Identificación!#REF!</f>
        <v>#REF!</v>
      </c>
      <c r="F41" s="135" t="e">
        <f>Identificación!#REF!</f>
        <v>#REF!</v>
      </c>
      <c r="G41" s="135" t="e">
        <f>Identificación!#REF!</f>
        <v>#REF!</v>
      </c>
      <c r="H41" s="135" t="e">
        <f>Identificación!#REF!</f>
        <v>#REF!</v>
      </c>
      <c r="I41" s="135" t="e">
        <f>Identificación!#REF!</f>
        <v>#REF!</v>
      </c>
      <c r="J41" s="138" t="e">
        <f>Identificación!#REF!</f>
        <v>#REF!</v>
      </c>
      <c r="K41" s="139"/>
      <c r="L41" s="140"/>
      <c r="M41" s="140"/>
      <c r="N41" s="140"/>
      <c r="O41" s="303"/>
      <c r="P41" s="304"/>
      <c r="Q41" s="198" t="e">
        <f>K41/H41</f>
        <v>#REF!</v>
      </c>
      <c r="R41" s="199" t="e">
        <f>Q41/1</f>
        <v>#REF!</v>
      </c>
      <c r="S41" s="200" t="e">
        <f>R41/$T$10</f>
        <v>#REF!</v>
      </c>
      <c r="T41" s="201" t="e">
        <f>IF(S41=$U$10, "CUMPLIDO", "PENDIENTE")</f>
        <v>#REF!</v>
      </c>
    </row>
    <row r="42" spans="1:21" ht="30" customHeight="1" x14ac:dyDescent="0.2">
      <c r="A42" s="145"/>
      <c r="B42" s="146"/>
      <c r="C42" s="147"/>
      <c r="D42" s="146"/>
      <c r="E42" s="148"/>
      <c r="F42" s="146"/>
      <c r="G42" s="146" t="e">
        <f>Identificación!#REF!</f>
        <v>#REF!</v>
      </c>
      <c r="H42" s="146" t="e">
        <f>Identificación!#REF!</f>
        <v>#REF!</v>
      </c>
      <c r="I42" s="146" t="e">
        <f>Identificación!#REF!</f>
        <v>#REF!</v>
      </c>
      <c r="J42" s="149" t="e">
        <f>Identificación!#REF!</f>
        <v>#REF!</v>
      </c>
      <c r="K42" s="150"/>
      <c r="L42" s="151"/>
      <c r="M42" s="151"/>
      <c r="N42" s="151"/>
      <c r="O42" s="190"/>
      <c r="P42" s="191"/>
      <c r="Q42" s="198"/>
      <c r="R42" s="199"/>
      <c r="S42" s="200"/>
      <c r="T42" s="201"/>
    </row>
    <row r="43" spans="1:21" ht="30" customHeight="1" x14ac:dyDescent="0.2">
      <c r="A43" s="184"/>
      <c r="B43" s="172"/>
      <c r="C43" s="185"/>
      <c r="D43" s="172"/>
      <c r="E43" s="186"/>
      <c r="F43" s="172"/>
      <c r="G43" s="172" t="e">
        <f>Identificación!#REF!</f>
        <v>#REF!</v>
      </c>
      <c r="H43" s="172" t="e">
        <f>Identificación!#REF!</f>
        <v>#REF!</v>
      </c>
      <c r="I43" s="172" t="e">
        <f>Identificación!#REF!</f>
        <v>#REF!</v>
      </c>
      <c r="J43" s="173" t="e">
        <f>Identificación!#REF!</f>
        <v>#REF!</v>
      </c>
      <c r="K43" s="187"/>
      <c r="L43" s="188"/>
      <c r="M43" s="188"/>
      <c r="N43" s="188"/>
      <c r="O43" s="196"/>
      <c r="P43" s="197"/>
      <c r="Q43" s="198"/>
      <c r="R43" s="199"/>
      <c r="S43" s="200"/>
      <c r="T43" s="201"/>
    </row>
    <row r="44" spans="1:21" ht="30" customHeight="1" x14ac:dyDescent="0.2">
      <c r="A44" s="134">
        <v>12</v>
      </c>
      <c r="B44" s="135" t="e">
        <f>Identificación!#REF!</f>
        <v>#REF!</v>
      </c>
      <c r="C44" s="136" t="e">
        <f>Identificación!#REF!</f>
        <v>#REF!</v>
      </c>
      <c r="D44" s="135" t="e">
        <f>Identificación!#REF!</f>
        <v>#REF!</v>
      </c>
      <c r="E44" s="137" t="e">
        <f>Identificación!#REF!</f>
        <v>#REF!</v>
      </c>
      <c r="F44" s="135" t="e">
        <f>Identificación!#REF!</f>
        <v>#REF!</v>
      </c>
      <c r="G44" s="135" t="e">
        <f>Identificación!#REF!</f>
        <v>#REF!</v>
      </c>
      <c r="H44" s="135" t="e">
        <f>Identificación!#REF!</f>
        <v>#REF!</v>
      </c>
      <c r="I44" s="135" t="e">
        <f>Identificación!#REF!</f>
        <v>#REF!</v>
      </c>
      <c r="J44" s="138" t="e">
        <f>Identificación!#REF!</f>
        <v>#REF!</v>
      </c>
      <c r="K44" s="139"/>
      <c r="L44" s="140"/>
      <c r="M44" s="140"/>
      <c r="N44" s="140"/>
      <c r="O44" s="303"/>
      <c r="P44" s="304"/>
      <c r="Q44" s="198" t="e">
        <f>K44/H44</f>
        <v>#REF!</v>
      </c>
      <c r="R44" s="199" t="e">
        <f>Q44/1</f>
        <v>#REF!</v>
      </c>
      <c r="S44" s="200" t="e">
        <f>R44/$T$10</f>
        <v>#REF!</v>
      </c>
      <c r="T44" s="201" t="e">
        <f>IF(S44=$U$10, "CUMPLIDO", "PENDIENTE")</f>
        <v>#REF!</v>
      </c>
      <c r="U44" s="202"/>
    </row>
    <row r="45" spans="1:21" ht="30" customHeight="1" x14ac:dyDescent="0.2">
      <c r="A45" s="145"/>
      <c r="B45" s="146"/>
      <c r="C45" s="147"/>
      <c r="D45" s="146"/>
      <c r="E45" s="148"/>
      <c r="F45" s="146"/>
      <c r="G45" s="146" t="e">
        <f>Identificación!#REF!</f>
        <v>#REF!</v>
      </c>
      <c r="H45" s="146" t="e">
        <f>Identificación!#REF!</f>
        <v>#REF!</v>
      </c>
      <c r="I45" s="146" t="e">
        <f>Identificación!#REF!</f>
        <v>#REF!</v>
      </c>
      <c r="J45" s="149" t="e">
        <f>Identificación!#REF!</f>
        <v>#REF!</v>
      </c>
      <c r="K45" s="150"/>
      <c r="L45" s="151"/>
      <c r="M45" s="151"/>
      <c r="N45" s="151"/>
      <c r="O45" s="190"/>
      <c r="P45" s="191"/>
      <c r="Q45" s="198"/>
      <c r="R45" s="199"/>
      <c r="S45" s="200"/>
      <c r="T45" s="201"/>
      <c r="U45" s="202"/>
    </row>
    <row r="46" spans="1:21" ht="30" customHeight="1" x14ac:dyDescent="0.2">
      <c r="A46" s="184"/>
      <c r="B46" s="172"/>
      <c r="C46" s="185"/>
      <c r="D46" s="172"/>
      <c r="E46" s="186"/>
      <c r="F46" s="172"/>
      <c r="G46" s="172" t="e">
        <f>Identificación!#REF!</f>
        <v>#REF!</v>
      </c>
      <c r="H46" s="172" t="e">
        <f>Identificación!#REF!</f>
        <v>#REF!</v>
      </c>
      <c r="I46" s="172" t="e">
        <f>Identificación!#REF!</f>
        <v>#REF!</v>
      </c>
      <c r="J46" s="173" t="e">
        <f>Identificación!#REF!</f>
        <v>#REF!</v>
      </c>
      <c r="K46" s="187"/>
      <c r="L46" s="188"/>
      <c r="M46" s="188"/>
      <c r="N46" s="188"/>
      <c r="O46" s="196"/>
      <c r="P46" s="197"/>
      <c r="Q46" s="198"/>
      <c r="R46" s="199"/>
      <c r="S46" s="200"/>
      <c r="T46" s="201"/>
      <c r="U46" s="202"/>
    </row>
    <row r="47" spans="1:21" ht="30" customHeight="1" x14ac:dyDescent="0.2">
      <c r="A47" s="134">
        <v>13</v>
      </c>
      <c r="B47" s="135" t="e">
        <f>Identificación!#REF!</f>
        <v>#REF!</v>
      </c>
      <c r="C47" s="136" t="e">
        <f>Identificación!#REF!</f>
        <v>#REF!</v>
      </c>
      <c r="D47" s="135" t="e">
        <f>Identificación!#REF!</f>
        <v>#REF!</v>
      </c>
      <c r="E47" s="137" t="e">
        <f>Identificación!#REF!</f>
        <v>#REF!</v>
      </c>
      <c r="F47" s="135" t="e">
        <f>Identificación!#REF!</f>
        <v>#REF!</v>
      </c>
      <c r="G47" s="135" t="e">
        <f>Identificación!#REF!</f>
        <v>#REF!</v>
      </c>
      <c r="H47" s="135" t="e">
        <f>Identificación!#REF!</f>
        <v>#REF!</v>
      </c>
      <c r="I47" s="135" t="e">
        <f>Identificación!#REF!</f>
        <v>#REF!</v>
      </c>
      <c r="J47" s="138" t="e">
        <f>Identificación!#REF!</f>
        <v>#REF!</v>
      </c>
      <c r="K47" s="139"/>
      <c r="L47" s="140"/>
      <c r="M47" s="140"/>
      <c r="N47" s="140"/>
      <c r="O47" s="303"/>
      <c r="P47" s="304"/>
      <c r="Q47" s="198" t="e">
        <f>K47/H47</f>
        <v>#REF!</v>
      </c>
      <c r="R47" s="199" t="e">
        <f>Q47/1</f>
        <v>#REF!</v>
      </c>
      <c r="S47" s="200" t="e">
        <f>R47/$T$10</f>
        <v>#REF!</v>
      </c>
      <c r="T47" s="201" t="e">
        <f>IF(S47=$U$10, "CUMPLIDO", "PENDIENTE")</f>
        <v>#REF!</v>
      </c>
      <c r="U47" s="202"/>
    </row>
    <row r="48" spans="1:21" ht="30" customHeight="1" x14ac:dyDescent="0.2">
      <c r="A48" s="145"/>
      <c r="B48" s="146"/>
      <c r="C48" s="147"/>
      <c r="D48" s="146"/>
      <c r="E48" s="148"/>
      <c r="F48" s="146"/>
      <c r="G48" s="146" t="e">
        <f>Identificación!#REF!</f>
        <v>#REF!</v>
      </c>
      <c r="H48" s="146" t="e">
        <f>Identificación!#REF!</f>
        <v>#REF!</v>
      </c>
      <c r="I48" s="146" t="e">
        <f>Identificación!#REF!</f>
        <v>#REF!</v>
      </c>
      <c r="J48" s="149" t="e">
        <f>Identificación!#REF!</f>
        <v>#REF!</v>
      </c>
      <c r="K48" s="150"/>
      <c r="L48" s="151"/>
      <c r="M48" s="151"/>
      <c r="N48" s="151"/>
      <c r="O48" s="190"/>
      <c r="P48" s="191"/>
      <c r="Q48" s="198"/>
      <c r="R48" s="199"/>
      <c r="S48" s="200"/>
      <c r="T48" s="201"/>
      <c r="U48" s="202"/>
    </row>
    <row r="49" spans="1:23" ht="30" customHeight="1" x14ac:dyDescent="0.2">
      <c r="A49" s="156"/>
      <c r="B49" s="157"/>
      <c r="C49" s="158"/>
      <c r="D49" s="157"/>
      <c r="E49" s="159"/>
      <c r="F49" s="157"/>
      <c r="G49" s="157" t="e">
        <f>Identificación!#REF!</f>
        <v>#REF!</v>
      </c>
      <c r="H49" s="157" t="e">
        <f>Identificación!#REF!</f>
        <v>#REF!</v>
      </c>
      <c r="I49" s="157" t="e">
        <f>Identificación!#REF!</f>
        <v>#REF!</v>
      </c>
      <c r="J49" s="160" t="e">
        <f>Identificación!#REF!</f>
        <v>#REF!</v>
      </c>
      <c r="K49" s="161"/>
      <c r="L49" s="162"/>
      <c r="M49" s="162"/>
      <c r="N49" s="162"/>
      <c r="O49" s="210"/>
      <c r="P49" s="211"/>
      <c r="Q49" s="198"/>
      <c r="R49" s="199"/>
      <c r="S49" s="200"/>
      <c r="T49" s="201"/>
      <c r="U49" s="202"/>
    </row>
    <row r="50" spans="1:23" ht="69.75" customHeight="1" x14ac:dyDescent="0.2">
      <c r="A50" s="212">
        <v>14</v>
      </c>
      <c r="B50" s="212" t="e">
        <f>Identificación!#REF!</f>
        <v>#REF!</v>
      </c>
      <c r="C50" s="213" t="e">
        <f>Identificación!#REF!</f>
        <v>#REF!</v>
      </c>
      <c r="D50" s="212" t="e">
        <f>Identificación!#REF!</f>
        <v>#REF!</v>
      </c>
      <c r="E50" s="214" t="e">
        <f>Identificación!#REF!</f>
        <v>#REF!</v>
      </c>
      <c r="F50" s="215" t="e">
        <f>Identificación!#REF!</f>
        <v>#REF!</v>
      </c>
      <c r="G50" s="216" t="e">
        <f>Identificación!#REF!</f>
        <v>#REF!</v>
      </c>
      <c r="H50" s="216" t="e">
        <f>Identificación!#REF!</f>
        <v>#REF!</v>
      </c>
      <c r="I50" s="216" t="e">
        <f>Identificación!#REF!</f>
        <v>#REF!</v>
      </c>
      <c r="J50" s="217" t="e">
        <f>Identificación!#REF!</f>
        <v>#REF!</v>
      </c>
      <c r="K50" s="166"/>
      <c r="L50" s="167"/>
      <c r="M50" s="167"/>
      <c r="N50" s="167"/>
      <c r="O50" s="305"/>
      <c r="P50" s="306"/>
      <c r="Q50" s="218" t="e">
        <f t="shared" ref="Q50:Q51" si="2">K50/H50</f>
        <v>#REF!</v>
      </c>
      <c r="R50" s="199" t="e">
        <f t="shared" ref="R50:R51" si="3">Q50/1</f>
        <v>#REF!</v>
      </c>
      <c r="S50" s="200" t="e">
        <f t="shared" ref="S50:S51" si="4">R50/$T$10</f>
        <v>#REF!</v>
      </c>
      <c r="T50" s="201" t="e">
        <f t="shared" ref="T50:T51" si="5">IF(S50=$U$10, "CUMPLIDO", "PENDIENTE")</f>
        <v>#REF!</v>
      </c>
      <c r="W50" s="5"/>
    </row>
    <row r="51" spans="1:23" ht="30" customHeight="1" x14ac:dyDescent="0.2">
      <c r="A51" s="163">
        <v>15</v>
      </c>
      <c r="B51" s="163" t="e">
        <f>Identificación!#REF!</f>
        <v>#REF!</v>
      </c>
      <c r="C51" s="164" t="e">
        <f>Identificación!#REF!</f>
        <v>#REF!</v>
      </c>
      <c r="D51" s="163" t="e">
        <f>Identificación!#REF!</f>
        <v>#REF!</v>
      </c>
      <c r="E51" s="165" t="e">
        <f>Identificación!#REF!</f>
        <v>#REF!</v>
      </c>
      <c r="F51" s="135" t="e">
        <f>Identificación!#REF!</f>
        <v>#REF!</v>
      </c>
      <c r="G51" s="157" t="e">
        <f>Identificación!#REF!</f>
        <v>#REF!</v>
      </c>
      <c r="H51" s="157" t="e">
        <f>Identificación!#REF!</f>
        <v>#REF!</v>
      </c>
      <c r="I51" s="157" t="e">
        <f>Identificación!#REF!</f>
        <v>#REF!</v>
      </c>
      <c r="J51" s="160" t="e">
        <f>Identificación!#REF!</f>
        <v>#REF!</v>
      </c>
      <c r="K51" s="139"/>
      <c r="L51" s="140"/>
      <c r="M51" s="140"/>
      <c r="N51" s="140"/>
      <c r="O51" s="303"/>
      <c r="P51" s="304"/>
      <c r="Q51" s="219" t="e">
        <f t="shared" si="2"/>
        <v>#REF!</v>
      </c>
      <c r="R51" s="204" t="e">
        <f t="shared" si="3"/>
        <v>#REF!</v>
      </c>
      <c r="S51" s="205" t="e">
        <f t="shared" si="4"/>
        <v>#REF!</v>
      </c>
      <c r="T51" s="201" t="e">
        <f t="shared" si="5"/>
        <v>#REF!</v>
      </c>
    </row>
    <row r="52" spans="1:23" ht="30" customHeight="1" x14ac:dyDescent="0.2">
      <c r="A52" s="212"/>
      <c r="B52" s="212"/>
      <c r="C52" s="213"/>
      <c r="D52" s="212"/>
      <c r="E52" s="214"/>
      <c r="F52" s="146"/>
      <c r="G52" s="157" t="e">
        <f>Identificación!#REF!</f>
        <v>#REF!</v>
      </c>
      <c r="H52" s="157" t="e">
        <f>Identificación!#REF!</f>
        <v>#REF!</v>
      </c>
      <c r="I52" s="157" t="e">
        <f>Identificación!#REF!</f>
        <v>#REF!</v>
      </c>
      <c r="J52" s="160" t="e">
        <f>Identificación!#REF!</f>
        <v>#REF!</v>
      </c>
      <c r="K52" s="139"/>
      <c r="L52" s="140"/>
      <c r="M52" s="140"/>
      <c r="N52" s="140"/>
      <c r="O52" s="220"/>
      <c r="P52" s="221"/>
      <c r="Q52" s="219"/>
      <c r="R52" s="204"/>
      <c r="S52" s="205"/>
      <c r="T52" s="206"/>
    </row>
    <row r="53" spans="1:23" ht="30" customHeight="1" x14ac:dyDescent="0.2">
      <c r="A53" s="216"/>
      <c r="B53" s="216"/>
      <c r="C53" s="222"/>
      <c r="D53" s="216"/>
      <c r="E53" s="223"/>
      <c r="F53" s="157"/>
      <c r="G53" s="157" t="e">
        <f>Identificación!#REF!</f>
        <v>#REF!</v>
      </c>
      <c r="H53" s="157" t="e">
        <f>Identificación!#REF!</f>
        <v>#REF!</v>
      </c>
      <c r="I53" s="157" t="e">
        <f>Identificación!#REF!</f>
        <v>#REF!</v>
      </c>
      <c r="J53" s="160" t="e">
        <f>Identificación!#REF!</f>
        <v>#REF!</v>
      </c>
      <c r="K53" s="139"/>
      <c r="L53" s="140"/>
      <c r="M53" s="140"/>
      <c r="N53" s="140"/>
      <c r="O53" s="220"/>
      <c r="P53" s="221"/>
      <c r="Q53" s="219"/>
      <c r="R53" s="204"/>
      <c r="S53" s="205"/>
      <c r="T53" s="206"/>
    </row>
    <row r="54" spans="1:23" ht="30" customHeight="1" x14ac:dyDescent="0.2">
      <c r="A54" s="163">
        <v>16</v>
      </c>
      <c r="B54" s="163" t="e">
        <f>Identificación!#REF!</f>
        <v>#REF!</v>
      </c>
      <c r="C54" s="164" t="e">
        <f>Identificación!#REF!</f>
        <v>#REF!</v>
      </c>
      <c r="D54" s="163" t="e">
        <f>Identificación!#REF!</f>
        <v>#REF!</v>
      </c>
      <c r="E54" s="165" t="e">
        <f>Identificación!#REF!</f>
        <v>#REF!</v>
      </c>
      <c r="F54" s="135" t="e">
        <f>Identificación!#REF!</f>
        <v>#REF!</v>
      </c>
      <c r="G54" s="157" t="e">
        <f>Identificación!#REF!</f>
        <v>#REF!</v>
      </c>
      <c r="H54" s="157" t="e">
        <f>Identificación!#REF!</f>
        <v>#REF!</v>
      </c>
      <c r="I54" s="157" t="e">
        <f>Identificación!#REF!</f>
        <v>#REF!</v>
      </c>
      <c r="J54" s="160" t="e">
        <f>Identificación!#REF!</f>
        <v>#REF!</v>
      </c>
      <c r="K54" s="139"/>
      <c r="L54" s="140"/>
      <c r="M54" s="140"/>
      <c r="N54" s="140"/>
      <c r="O54" s="303"/>
      <c r="P54" s="304"/>
      <c r="Q54" s="224" t="e">
        <f>K54/H54</f>
        <v>#REF!</v>
      </c>
      <c r="R54" s="142" t="e">
        <f>Q54/1</f>
        <v>#REF!</v>
      </c>
      <c r="S54" s="207" t="e">
        <f>R54/$T$10</f>
        <v>#REF!</v>
      </c>
      <c r="T54" s="206" t="e">
        <f>IF(AND(S54=$U$10,S57=$U$10), "CUMPLIDO", "PENDIENTE")</f>
        <v>#REF!</v>
      </c>
    </row>
    <row r="55" spans="1:23" ht="30" customHeight="1" x14ac:dyDescent="0.2">
      <c r="A55" s="212"/>
      <c r="B55" s="212"/>
      <c r="C55" s="213"/>
      <c r="D55" s="212"/>
      <c r="E55" s="214"/>
      <c r="F55" s="146"/>
      <c r="G55" s="157" t="e">
        <f>Identificación!#REF!</f>
        <v>#REF!</v>
      </c>
      <c r="H55" s="157" t="e">
        <f>Identificación!#REF!</f>
        <v>#REF!</v>
      </c>
      <c r="I55" s="157" t="e">
        <f>Identificación!#REF!</f>
        <v>#REF!</v>
      </c>
      <c r="J55" s="160" t="e">
        <f>Identificación!#REF!</f>
        <v>#REF!</v>
      </c>
      <c r="K55" s="139"/>
      <c r="L55" s="140"/>
      <c r="M55" s="140"/>
      <c r="N55" s="140"/>
      <c r="O55" s="220"/>
      <c r="P55" s="221"/>
      <c r="Q55" s="225"/>
      <c r="R55" s="226"/>
      <c r="S55" s="208"/>
      <c r="T55" s="155"/>
    </row>
    <row r="56" spans="1:23" ht="30" customHeight="1" x14ac:dyDescent="0.2">
      <c r="A56" s="216"/>
      <c r="B56" s="216"/>
      <c r="C56" s="222"/>
      <c r="D56" s="216"/>
      <c r="E56" s="223"/>
      <c r="F56" s="157"/>
      <c r="G56" s="157" t="e">
        <f>Identificación!#REF!</f>
        <v>#REF!</v>
      </c>
      <c r="H56" s="157" t="e">
        <f>Identificación!#REF!</f>
        <v>#REF!</v>
      </c>
      <c r="I56" s="157" t="e">
        <f>Identificación!#REF!</f>
        <v>#REF!</v>
      </c>
      <c r="J56" s="160" t="e">
        <f>Identificación!#REF!</f>
        <v>#REF!</v>
      </c>
      <c r="K56" s="139"/>
      <c r="L56" s="140"/>
      <c r="M56" s="140"/>
      <c r="N56" s="140"/>
      <c r="O56" s="220"/>
      <c r="P56" s="221"/>
      <c r="Q56" s="225"/>
      <c r="R56" s="226"/>
      <c r="S56" s="208"/>
      <c r="T56" s="155"/>
    </row>
    <row r="57" spans="1:23" ht="30" customHeight="1" x14ac:dyDescent="0.2">
      <c r="A57" s="163">
        <v>17</v>
      </c>
      <c r="B57" s="163" t="e">
        <f>Identificación!#REF!</f>
        <v>#REF!</v>
      </c>
      <c r="C57" s="164" t="e">
        <f>Identificación!#REF!</f>
        <v>#REF!</v>
      </c>
      <c r="D57" s="163" t="e">
        <f>Identificación!#REF!</f>
        <v>#REF!</v>
      </c>
      <c r="E57" s="165" t="e">
        <f>Identificación!#REF!</f>
        <v>#REF!</v>
      </c>
      <c r="F57" s="135" t="e">
        <f>Identificación!#REF!</f>
        <v>#REF!</v>
      </c>
      <c r="G57" s="157" t="e">
        <f>Identificación!#REF!</f>
        <v>#REF!</v>
      </c>
      <c r="H57" s="157" t="e">
        <f>Identificación!#REF!</f>
        <v>#REF!</v>
      </c>
      <c r="I57" s="157" t="e">
        <f>Identificación!#REF!</f>
        <v>#REF!</v>
      </c>
      <c r="J57" s="160" t="e">
        <f>Identificación!#REF!</f>
        <v>#REF!</v>
      </c>
      <c r="K57" s="139"/>
      <c r="L57" s="140"/>
      <c r="M57" s="140"/>
      <c r="N57" s="140"/>
      <c r="O57" s="303"/>
      <c r="P57" s="304"/>
      <c r="Q57" s="168" t="e">
        <f>K57/H57</f>
        <v>#REF!</v>
      </c>
      <c r="R57" s="226" t="e">
        <f>Q57/1</f>
        <v>#REF!</v>
      </c>
      <c r="S57" s="208" t="e">
        <f>R57/$T$10</f>
        <v>#REF!</v>
      </c>
      <c r="T57" s="195"/>
      <c r="U57" s="227"/>
    </row>
    <row r="58" spans="1:23" ht="30" customHeight="1" x14ac:dyDescent="0.2">
      <c r="A58" s="212"/>
      <c r="B58" s="212"/>
      <c r="C58" s="213"/>
      <c r="D58" s="212"/>
      <c r="E58" s="214"/>
      <c r="F58" s="146"/>
      <c r="G58" s="157" t="e">
        <f>Identificación!#REF!</f>
        <v>#REF!</v>
      </c>
      <c r="H58" s="157" t="e">
        <f>Identificación!#REF!</f>
        <v>#REF!</v>
      </c>
      <c r="I58" s="157" t="e">
        <f>Identificación!#REF!</f>
        <v>#REF!</v>
      </c>
      <c r="J58" s="160" t="e">
        <f>Identificación!#REF!</f>
        <v>#REF!</v>
      </c>
      <c r="K58" s="139"/>
      <c r="L58" s="140"/>
      <c r="M58" s="140"/>
      <c r="N58" s="140"/>
      <c r="O58" s="220"/>
      <c r="P58" s="221"/>
      <c r="Q58" s="225"/>
      <c r="R58" s="226"/>
      <c r="S58" s="208"/>
      <c r="T58" s="155"/>
      <c r="U58" s="227"/>
    </row>
    <row r="59" spans="1:23" ht="30" customHeight="1" x14ac:dyDescent="0.2">
      <c r="A59" s="216"/>
      <c r="B59" s="216"/>
      <c r="C59" s="222"/>
      <c r="D59" s="216"/>
      <c r="E59" s="223"/>
      <c r="F59" s="157"/>
      <c r="G59" s="157" t="e">
        <f>Identificación!#REF!</f>
        <v>#REF!</v>
      </c>
      <c r="H59" s="157" t="e">
        <f>Identificación!#REF!</f>
        <v>#REF!</v>
      </c>
      <c r="I59" s="157" t="e">
        <f>Identificación!#REF!</f>
        <v>#REF!</v>
      </c>
      <c r="J59" s="160" t="e">
        <f>Identificación!#REF!</f>
        <v>#REF!</v>
      </c>
      <c r="K59" s="139"/>
      <c r="L59" s="140"/>
      <c r="M59" s="140"/>
      <c r="N59" s="140"/>
      <c r="O59" s="220"/>
      <c r="P59" s="221"/>
      <c r="Q59" s="225"/>
      <c r="R59" s="226"/>
      <c r="S59" s="208"/>
      <c r="T59" s="155"/>
      <c r="U59" s="227"/>
    </row>
    <row r="60" spans="1:23" ht="30" customHeight="1" x14ac:dyDescent="0.2">
      <c r="A60" s="163">
        <v>18</v>
      </c>
      <c r="B60" s="163" t="e">
        <f>Identificación!#REF!</f>
        <v>#REF!</v>
      </c>
      <c r="C60" s="164" t="e">
        <f>Identificación!#REF!</f>
        <v>#REF!</v>
      </c>
      <c r="D60" s="163" t="e">
        <f>Identificación!#REF!</f>
        <v>#REF!</v>
      </c>
      <c r="E60" s="165" t="e">
        <f>Identificación!#REF!</f>
        <v>#REF!</v>
      </c>
      <c r="F60" s="135" t="e">
        <f>Identificación!#REF!</f>
        <v>#REF!</v>
      </c>
      <c r="G60" s="157" t="e">
        <f>Identificación!#REF!</f>
        <v>#REF!</v>
      </c>
      <c r="H60" s="157" t="e">
        <f>Identificación!#REF!</f>
        <v>#REF!</v>
      </c>
      <c r="I60" s="157" t="e">
        <f>Identificación!#REF!</f>
        <v>#REF!</v>
      </c>
      <c r="J60" s="160" t="e">
        <f>Identificación!#REF!</f>
        <v>#REF!</v>
      </c>
      <c r="K60" s="139"/>
      <c r="L60" s="140"/>
      <c r="M60" s="140"/>
      <c r="N60" s="140"/>
      <c r="O60" s="303"/>
      <c r="P60" s="304"/>
      <c r="Q60" s="224" t="e">
        <f>K60/H60</f>
        <v>#REF!</v>
      </c>
      <c r="R60" s="142" t="e">
        <f>Q60/2</f>
        <v>#REF!</v>
      </c>
      <c r="S60" s="143" t="e">
        <f>(R60+R63)/$T$10</f>
        <v>#REF!</v>
      </c>
      <c r="T60" s="206" t="e">
        <f>IF(S60=$U$10, "CUMPLIDO", "PENDIENTE")</f>
        <v>#REF!</v>
      </c>
    </row>
    <row r="61" spans="1:23" ht="30" customHeight="1" x14ac:dyDescent="0.2">
      <c r="A61" s="212"/>
      <c r="B61" s="212"/>
      <c r="C61" s="213"/>
      <c r="D61" s="212"/>
      <c r="E61" s="214"/>
      <c r="F61" s="146"/>
      <c r="G61" s="157" t="e">
        <f>Identificación!#REF!</f>
        <v>#REF!</v>
      </c>
      <c r="H61" s="157" t="e">
        <f>Identificación!#REF!</f>
        <v>#REF!</v>
      </c>
      <c r="I61" s="157" t="e">
        <f>Identificación!#REF!</f>
        <v>#REF!</v>
      </c>
      <c r="J61" s="160" t="e">
        <f>Identificación!#REF!</f>
        <v>#REF!</v>
      </c>
      <c r="K61" s="139"/>
      <c r="L61" s="140"/>
      <c r="M61" s="140"/>
      <c r="N61" s="140"/>
      <c r="O61" s="220"/>
      <c r="P61" s="221"/>
      <c r="Q61" s="225"/>
      <c r="R61" s="153"/>
      <c r="S61" s="154"/>
      <c r="T61" s="155"/>
    </row>
    <row r="62" spans="1:23" ht="30" customHeight="1" x14ac:dyDescent="0.2">
      <c r="A62" s="216"/>
      <c r="B62" s="216"/>
      <c r="C62" s="222"/>
      <c r="D62" s="216"/>
      <c r="E62" s="223"/>
      <c r="F62" s="157"/>
      <c r="G62" s="157" t="e">
        <f>Identificación!#REF!</f>
        <v>#REF!</v>
      </c>
      <c r="H62" s="157" t="e">
        <f>Identificación!#REF!</f>
        <v>#REF!</v>
      </c>
      <c r="I62" s="157" t="e">
        <f>Identificación!#REF!</f>
        <v>#REF!</v>
      </c>
      <c r="J62" s="160" t="e">
        <f>Identificación!#REF!</f>
        <v>#REF!</v>
      </c>
      <c r="K62" s="139"/>
      <c r="L62" s="140"/>
      <c r="M62" s="140"/>
      <c r="N62" s="140"/>
      <c r="O62" s="220"/>
      <c r="P62" s="221"/>
      <c r="Q62" s="225"/>
      <c r="R62" s="153"/>
      <c r="S62" s="154"/>
      <c r="T62" s="155"/>
    </row>
    <row r="63" spans="1:23" ht="30" customHeight="1" x14ac:dyDescent="0.2">
      <c r="A63" s="163">
        <v>19</v>
      </c>
      <c r="B63" s="163" t="e">
        <f>Identificación!#REF!</f>
        <v>#REF!</v>
      </c>
      <c r="C63" s="164" t="e">
        <f>Identificación!#REF!</f>
        <v>#REF!</v>
      </c>
      <c r="D63" s="163" t="e">
        <f>Identificación!#REF!</f>
        <v>#REF!</v>
      </c>
      <c r="E63" s="165" t="e">
        <f>Identificación!#REF!</f>
        <v>#REF!</v>
      </c>
      <c r="F63" s="135" t="e">
        <f>Identificación!#REF!</f>
        <v>#REF!</v>
      </c>
      <c r="G63" s="157" t="e">
        <f>Identificación!#REF!</f>
        <v>#REF!</v>
      </c>
      <c r="H63" s="157" t="e">
        <f>Identificación!#REF!</f>
        <v>#REF!</v>
      </c>
      <c r="I63" s="157" t="e">
        <f>Identificación!#REF!</f>
        <v>#REF!</v>
      </c>
      <c r="J63" s="160" t="e">
        <f>Identificación!#REF!</f>
        <v>#REF!</v>
      </c>
      <c r="K63" s="139"/>
      <c r="L63" s="140"/>
      <c r="M63" s="140"/>
      <c r="N63" s="140"/>
      <c r="O63" s="303"/>
      <c r="P63" s="304"/>
      <c r="Q63" s="168" t="e">
        <f>K63/H63</f>
        <v>#REF!</v>
      </c>
      <c r="R63" s="169" t="e">
        <f>Q63/2</f>
        <v>#REF!</v>
      </c>
      <c r="S63" s="170"/>
      <c r="T63" s="195"/>
    </row>
    <row r="64" spans="1:23" ht="30" customHeight="1" x14ac:dyDescent="0.2">
      <c r="A64" s="212"/>
      <c r="B64" s="212"/>
      <c r="C64" s="213"/>
      <c r="D64" s="212"/>
      <c r="E64" s="214"/>
      <c r="F64" s="146"/>
      <c r="G64" s="157" t="e">
        <f>Identificación!#REF!</f>
        <v>#REF!</v>
      </c>
      <c r="H64" s="157" t="e">
        <f>Identificación!#REF!</f>
        <v>#REF!</v>
      </c>
      <c r="I64" s="157" t="e">
        <f>Identificación!#REF!</f>
        <v>#REF!</v>
      </c>
      <c r="J64" s="160" t="e">
        <f>Identificación!#REF!</f>
        <v>#REF!</v>
      </c>
      <c r="K64" s="139"/>
      <c r="L64" s="140"/>
      <c r="M64" s="140"/>
      <c r="N64" s="140"/>
      <c r="O64" s="220"/>
      <c r="P64" s="221"/>
      <c r="Q64" s="225"/>
      <c r="R64" s="153"/>
      <c r="S64" s="154"/>
      <c r="T64" s="155"/>
    </row>
    <row r="65" spans="1:20" ht="30" customHeight="1" x14ac:dyDescent="0.2">
      <c r="A65" s="216"/>
      <c r="B65" s="216"/>
      <c r="C65" s="222"/>
      <c r="D65" s="216"/>
      <c r="E65" s="223"/>
      <c r="F65" s="157"/>
      <c r="G65" s="157" t="e">
        <f>Identificación!#REF!</f>
        <v>#REF!</v>
      </c>
      <c r="H65" s="157" t="e">
        <f>Identificación!#REF!</f>
        <v>#REF!</v>
      </c>
      <c r="I65" s="157" t="e">
        <f>Identificación!#REF!</f>
        <v>#REF!</v>
      </c>
      <c r="J65" s="160" t="e">
        <f>Identificación!#REF!</f>
        <v>#REF!</v>
      </c>
      <c r="K65" s="139"/>
      <c r="L65" s="140"/>
      <c r="M65" s="140"/>
      <c r="N65" s="140"/>
      <c r="O65" s="220"/>
      <c r="P65" s="221"/>
      <c r="Q65" s="225"/>
      <c r="R65" s="153"/>
      <c r="S65" s="154"/>
      <c r="T65" s="155"/>
    </row>
    <row r="66" spans="1:20" ht="30" customHeight="1" x14ac:dyDescent="0.2">
      <c r="A66" s="163">
        <v>20</v>
      </c>
      <c r="B66" s="163" t="e">
        <f>Identificación!#REF!</f>
        <v>#REF!</v>
      </c>
      <c r="C66" s="164" t="e">
        <f>Identificación!#REF!</f>
        <v>#REF!</v>
      </c>
      <c r="D66" s="163" t="e">
        <f>Identificación!#REF!</f>
        <v>#REF!</v>
      </c>
      <c r="E66" s="165" t="e">
        <f>Identificación!#REF!</f>
        <v>#REF!</v>
      </c>
      <c r="F66" s="135" t="e">
        <f>Identificación!#REF!</f>
        <v>#REF!</v>
      </c>
      <c r="G66" s="157" t="e">
        <f>Identificación!#REF!</f>
        <v>#REF!</v>
      </c>
      <c r="H66" s="157" t="e">
        <f>Identificación!#REF!</f>
        <v>#REF!</v>
      </c>
      <c r="I66" s="157" t="e">
        <f>Identificación!#REF!</f>
        <v>#REF!</v>
      </c>
      <c r="J66" s="160" t="e">
        <f>Identificación!#REF!</f>
        <v>#REF!</v>
      </c>
      <c r="K66" s="139"/>
      <c r="L66" s="140"/>
      <c r="M66" s="140"/>
      <c r="N66" s="140"/>
      <c r="O66" s="303"/>
      <c r="P66" s="304"/>
      <c r="Q66" s="224" t="e">
        <f>K66/H66</f>
        <v>#REF!</v>
      </c>
      <c r="R66" s="142" t="e">
        <f>Q66/2</f>
        <v>#REF!</v>
      </c>
      <c r="S66" s="143" t="e">
        <f>(R66+R69)/$T$10</f>
        <v>#REF!</v>
      </c>
      <c r="T66" s="144" t="e">
        <f>IF(AND(S66=$U$10,S72=$U$10), "CUMPLIDO", "PENDIENTE")</f>
        <v>#REF!</v>
      </c>
    </row>
    <row r="67" spans="1:20" ht="30" customHeight="1" x14ac:dyDescent="0.2">
      <c r="A67" s="212"/>
      <c r="B67" s="212"/>
      <c r="C67" s="213"/>
      <c r="D67" s="212"/>
      <c r="E67" s="214"/>
      <c r="F67" s="146"/>
      <c r="G67" s="157" t="e">
        <f>Identificación!#REF!</f>
        <v>#REF!</v>
      </c>
      <c r="H67" s="157" t="e">
        <f>Identificación!#REF!</f>
        <v>#REF!</v>
      </c>
      <c r="I67" s="157" t="e">
        <f>Identificación!#REF!</f>
        <v>#REF!</v>
      </c>
      <c r="J67" s="160" t="e">
        <f>Identificación!#REF!</f>
        <v>#REF!</v>
      </c>
      <c r="K67" s="139"/>
      <c r="L67" s="140"/>
      <c r="M67" s="140"/>
      <c r="N67" s="140"/>
      <c r="O67" s="220"/>
      <c r="P67" s="221"/>
      <c r="Q67" s="228"/>
      <c r="R67" s="226"/>
      <c r="S67" s="229"/>
      <c r="T67" s="230"/>
    </row>
    <row r="68" spans="1:20" ht="30" customHeight="1" x14ac:dyDescent="0.2">
      <c r="A68" s="216"/>
      <c r="B68" s="216"/>
      <c r="C68" s="222"/>
      <c r="D68" s="216"/>
      <c r="E68" s="223"/>
      <c r="F68" s="157"/>
      <c r="G68" s="157" t="e">
        <f>Identificación!#REF!</f>
        <v>#REF!</v>
      </c>
      <c r="H68" s="157" t="e">
        <f>Identificación!#REF!</f>
        <v>#REF!</v>
      </c>
      <c r="I68" s="157" t="e">
        <f>Identificación!#REF!</f>
        <v>#REF!</v>
      </c>
      <c r="J68" s="160" t="e">
        <f>Identificación!#REF!</f>
        <v>#REF!</v>
      </c>
      <c r="K68" s="139"/>
      <c r="L68" s="140"/>
      <c r="M68" s="140"/>
      <c r="N68" s="140"/>
      <c r="O68" s="220"/>
      <c r="P68" s="221"/>
      <c r="Q68" s="228"/>
      <c r="R68" s="226"/>
      <c r="S68" s="229"/>
      <c r="T68" s="230"/>
    </row>
    <row r="69" spans="1:20" ht="30" customHeight="1" x14ac:dyDescent="0.2">
      <c r="A69" s="163">
        <v>21</v>
      </c>
      <c r="B69" s="163" t="e">
        <f>Identificación!#REF!</f>
        <v>#REF!</v>
      </c>
      <c r="C69" s="164" t="e">
        <f>Identificación!#REF!</f>
        <v>#REF!</v>
      </c>
      <c r="D69" s="163" t="e">
        <f>Identificación!#REF!</f>
        <v>#REF!</v>
      </c>
      <c r="E69" s="165" t="e">
        <f>Identificación!#REF!</f>
        <v>#REF!</v>
      </c>
      <c r="F69" s="135" t="e">
        <f>Identificación!#REF!</f>
        <v>#REF!</v>
      </c>
      <c r="G69" s="157" t="e">
        <f>Identificación!#REF!</f>
        <v>#REF!</v>
      </c>
      <c r="H69" s="157" t="e">
        <f>Identificación!#REF!</f>
        <v>#REF!</v>
      </c>
      <c r="I69" s="157" t="e">
        <f>Identificación!#REF!</f>
        <v>#REF!</v>
      </c>
      <c r="J69" s="160" t="e">
        <f>Identificación!#REF!</f>
        <v>#REF!</v>
      </c>
      <c r="K69" s="139"/>
      <c r="L69" s="140"/>
      <c r="M69" s="140"/>
      <c r="N69" s="140"/>
      <c r="O69" s="303"/>
      <c r="P69" s="304"/>
      <c r="Q69" s="231" t="e">
        <f>K69/H69</f>
        <v>#REF!</v>
      </c>
      <c r="R69" s="177" t="e">
        <f>Q69/2</f>
        <v>#REF!</v>
      </c>
      <c r="S69" s="178"/>
      <c r="T69" s="179"/>
    </row>
    <row r="70" spans="1:20" ht="30" customHeight="1" x14ac:dyDescent="0.2">
      <c r="A70" s="212"/>
      <c r="B70" s="212"/>
      <c r="C70" s="213"/>
      <c r="D70" s="212"/>
      <c r="E70" s="214"/>
      <c r="F70" s="146"/>
      <c r="G70" s="157" t="e">
        <f>Identificación!#REF!</f>
        <v>#REF!</v>
      </c>
      <c r="H70" s="157" t="e">
        <f>Identificación!#REF!</f>
        <v>#REF!</v>
      </c>
      <c r="I70" s="157" t="e">
        <f>Identificación!#REF!</f>
        <v>#REF!</v>
      </c>
      <c r="J70" s="160" t="e">
        <f>Identificación!#REF!</f>
        <v>#REF!</v>
      </c>
      <c r="K70" s="139"/>
      <c r="L70" s="140"/>
      <c r="M70" s="140"/>
      <c r="N70" s="140"/>
      <c r="O70" s="220"/>
      <c r="P70" s="221"/>
      <c r="Q70" s="232"/>
      <c r="R70" s="181"/>
      <c r="S70" s="182"/>
      <c r="T70" s="183"/>
    </row>
    <row r="71" spans="1:20" ht="30" customHeight="1" x14ac:dyDescent="0.2">
      <c r="A71" s="216"/>
      <c r="B71" s="216"/>
      <c r="C71" s="222"/>
      <c r="D71" s="216"/>
      <c r="E71" s="223"/>
      <c r="F71" s="157"/>
      <c r="G71" s="157" t="e">
        <f>Identificación!#REF!</f>
        <v>#REF!</v>
      </c>
      <c r="H71" s="157" t="e">
        <f>Identificación!#REF!</f>
        <v>#REF!</v>
      </c>
      <c r="I71" s="157" t="e">
        <f>Identificación!#REF!</f>
        <v>#REF!</v>
      </c>
      <c r="J71" s="160" t="e">
        <f>Identificación!#REF!</f>
        <v>#REF!</v>
      </c>
      <c r="K71" s="139"/>
      <c r="L71" s="140"/>
      <c r="M71" s="140"/>
      <c r="N71" s="140"/>
      <c r="O71" s="220"/>
      <c r="P71" s="221"/>
      <c r="Q71" s="232"/>
      <c r="R71" s="181"/>
      <c r="S71" s="182"/>
      <c r="T71" s="183"/>
    </row>
    <row r="72" spans="1:20" ht="30" customHeight="1" x14ac:dyDescent="0.2">
      <c r="A72" s="163">
        <v>22</v>
      </c>
      <c r="B72" s="163" t="e">
        <f>Identificación!#REF!</f>
        <v>#REF!</v>
      </c>
      <c r="C72" s="164" t="e">
        <f>Identificación!#REF!</f>
        <v>#REF!</v>
      </c>
      <c r="D72" s="163" t="e">
        <f>Identificación!#REF!</f>
        <v>#REF!</v>
      </c>
      <c r="E72" s="165" t="e">
        <f>Identificación!#REF!</f>
        <v>#REF!</v>
      </c>
      <c r="F72" s="135" t="e">
        <f>Identificación!#REF!</f>
        <v>#REF!</v>
      </c>
      <c r="G72" s="157" t="e">
        <f>Identificación!#REF!</f>
        <v>#REF!</v>
      </c>
      <c r="H72" s="157" t="e">
        <f>Identificación!#REF!</f>
        <v>#REF!</v>
      </c>
      <c r="I72" s="157" t="e">
        <f>Identificación!#REF!</f>
        <v>#REF!</v>
      </c>
      <c r="J72" s="160" t="e">
        <f>Identificación!#REF!</f>
        <v>#REF!</v>
      </c>
      <c r="K72" s="139"/>
      <c r="L72" s="140"/>
      <c r="M72" s="140"/>
      <c r="N72" s="140"/>
      <c r="O72" s="303"/>
      <c r="P72" s="304"/>
      <c r="Q72" s="168" t="e">
        <f>K72/H72</f>
        <v>#REF!</v>
      </c>
      <c r="R72" s="169" t="e">
        <f>Q72/1</f>
        <v>#REF!</v>
      </c>
      <c r="S72" s="170" t="e">
        <f>R72/$T$10</f>
        <v>#REF!</v>
      </c>
      <c r="T72" s="171"/>
    </row>
    <row r="73" spans="1:20" ht="30" customHeight="1" x14ac:dyDescent="0.2">
      <c r="A73" s="212"/>
      <c r="B73" s="212"/>
      <c r="C73" s="213"/>
      <c r="D73" s="212"/>
      <c r="E73" s="214"/>
      <c r="F73" s="146"/>
      <c r="G73" s="157" t="e">
        <f>Identificación!#REF!</f>
        <v>#REF!</v>
      </c>
      <c r="H73" s="157" t="e">
        <f>Identificación!#REF!</f>
        <v>#REF!</v>
      </c>
      <c r="I73" s="157" t="e">
        <f>Identificación!#REF!</f>
        <v>#REF!</v>
      </c>
      <c r="J73" s="160" t="e">
        <f>Identificación!#REF!</f>
        <v>#REF!</v>
      </c>
      <c r="K73" s="139"/>
      <c r="L73" s="140"/>
      <c r="M73" s="140"/>
      <c r="N73" s="140"/>
      <c r="O73" s="220"/>
      <c r="P73" s="221"/>
      <c r="Q73" s="152"/>
      <c r="R73" s="153"/>
      <c r="S73" s="154"/>
      <c r="T73" s="155"/>
    </row>
    <row r="74" spans="1:20" ht="30" customHeight="1" x14ac:dyDescent="0.2">
      <c r="A74" s="216"/>
      <c r="B74" s="216"/>
      <c r="C74" s="222"/>
      <c r="D74" s="216"/>
      <c r="E74" s="223"/>
      <c r="F74" s="157"/>
      <c r="G74" s="157" t="e">
        <f>Identificación!#REF!</f>
        <v>#REF!</v>
      </c>
      <c r="H74" s="157" t="e">
        <f>Identificación!#REF!</f>
        <v>#REF!</v>
      </c>
      <c r="I74" s="157" t="e">
        <f>Identificación!#REF!</f>
        <v>#REF!</v>
      </c>
      <c r="J74" s="160" t="e">
        <f>Identificación!#REF!</f>
        <v>#REF!</v>
      </c>
      <c r="K74" s="139"/>
      <c r="L74" s="140"/>
      <c r="M74" s="140"/>
      <c r="N74" s="140"/>
      <c r="O74" s="220"/>
      <c r="P74" s="221"/>
      <c r="Q74" s="152"/>
      <c r="R74" s="153"/>
      <c r="S74" s="154"/>
      <c r="T74" s="155"/>
    </row>
    <row r="75" spans="1:20" ht="30" customHeight="1" x14ac:dyDescent="0.2">
      <c r="A75" s="163">
        <v>23</v>
      </c>
      <c r="B75" s="163" t="e">
        <f>Identificación!#REF!</f>
        <v>#REF!</v>
      </c>
      <c r="C75" s="164" t="e">
        <f>Identificación!#REF!</f>
        <v>#REF!</v>
      </c>
      <c r="D75" s="163" t="e">
        <f>Identificación!#REF!</f>
        <v>#REF!</v>
      </c>
      <c r="E75" s="165" t="e">
        <f>Identificación!#REF!</f>
        <v>#REF!</v>
      </c>
      <c r="F75" s="135" t="e">
        <f>Identificación!#REF!</f>
        <v>#REF!</v>
      </c>
      <c r="G75" s="157" t="e">
        <f>Identificación!#REF!</f>
        <v>#REF!</v>
      </c>
      <c r="H75" s="157" t="e">
        <f>Identificación!#REF!</f>
        <v>#REF!</v>
      </c>
      <c r="I75" s="157" t="e">
        <f>Identificación!#REF!</f>
        <v>#REF!</v>
      </c>
      <c r="J75" s="160" t="e">
        <f>Identificación!#REF!</f>
        <v>#REF!</v>
      </c>
      <c r="K75" s="139"/>
      <c r="L75" s="140"/>
      <c r="M75" s="140"/>
      <c r="N75" s="140"/>
      <c r="O75" s="303"/>
      <c r="P75" s="304"/>
      <c r="Q75" s="233" t="e">
        <f>K75/H75</f>
        <v>#REF!</v>
      </c>
      <c r="R75" s="226" t="e">
        <f>Q75/1</f>
        <v>#REF!</v>
      </c>
      <c r="S75" s="229" t="e">
        <f>R75/$T$10</f>
        <v>#REF!</v>
      </c>
      <c r="T75" s="230" t="e">
        <f>IF(S75=$U$10, "CUMPLIDO", "PENDIENTE")</f>
        <v>#REF!</v>
      </c>
    </row>
    <row r="76" spans="1:20" ht="30" customHeight="1" x14ac:dyDescent="0.2">
      <c r="A76" s="212"/>
      <c r="B76" s="212"/>
      <c r="C76" s="213"/>
      <c r="D76" s="212"/>
      <c r="E76" s="214"/>
      <c r="F76" s="146"/>
      <c r="G76" s="157" t="e">
        <f>Identificación!#REF!</f>
        <v>#REF!</v>
      </c>
      <c r="H76" s="157" t="e">
        <f>Identificación!#REF!</f>
        <v>#REF!</v>
      </c>
      <c r="I76" s="157" t="e">
        <f>Identificación!#REF!</f>
        <v>#REF!</v>
      </c>
      <c r="J76" s="160" t="e">
        <f>Identificación!#REF!</f>
        <v>#REF!</v>
      </c>
      <c r="K76" s="139"/>
      <c r="L76" s="140"/>
      <c r="M76" s="140"/>
      <c r="N76" s="140"/>
      <c r="O76" s="220"/>
      <c r="P76" s="221"/>
      <c r="Q76" s="233"/>
      <c r="R76" s="226"/>
      <c r="S76" s="229"/>
      <c r="T76" s="155"/>
    </row>
    <row r="77" spans="1:20" ht="30" customHeight="1" x14ac:dyDescent="0.2">
      <c r="A77" s="216"/>
      <c r="B77" s="216"/>
      <c r="C77" s="222"/>
      <c r="D77" s="216"/>
      <c r="E77" s="223"/>
      <c r="F77" s="157"/>
      <c r="G77" s="157" t="e">
        <f>Identificación!#REF!</f>
        <v>#REF!</v>
      </c>
      <c r="H77" s="157" t="e">
        <f>Identificación!#REF!</f>
        <v>#REF!</v>
      </c>
      <c r="I77" s="157" t="e">
        <f>Identificación!#REF!</f>
        <v>#REF!</v>
      </c>
      <c r="J77" s="160" t="e">
        <f>Identificación!#REF!</f>
        <v>#REF!</v>
      </c>
      <c r="K77" s="139"/>
      <c r="L77" s="140"/>
      <c r="M77" s="140"/>
      <c r="N77" s="140"/>
      <c r="O77" s="220"/>
      <c r="P77" s="221"/>
      <c r="Q77" s="233"/>
      <c r="R77" s="226"/>
      <c r="S77" s="229"/>
      <c r="T77" s="155"/>
    </row>
    <row r="78" spans="1:20" ht="30" customHeight="1" x14ac:dyDescent="0.2">
      <c r="A78" s="163">
        <v>24</v>
      </c>
      <c r="B78" s="163" t="e">
        <f>Identificación!#REF!</f>
        <v>#REF!</v>
      </c>
      <c r="C78" s="164" t="e">
        <f>Identificación!#REF!</f>
        <v>#REF!</v>
      </c>
      <c r="D78" s="163" t="e">
        <f>Identificación!#REF!</f>
        <v>#REF!</v>
      </c>
      <c r="E78" s="165" t="e">
        <f>Identificación!#REF!</f>
        <v>#REF!</v>
      </c>
      <c r="F78" s="135" t="e">
        <f>Identificación!#REF!</f>
        <v>#REF!</v>
      </c>
      <c r="G78" s="157" t="e">
        <f>Identificación!#REF!</f>
        <v>#REF!</v>
      </c>
      <c r="H78" s="157" t="e">
        <f>Identificación!#REF!</f>
        <v>#REF!</v>
      </c>
      <c r="I78" s="157" t="e">
        <f>Identificación!#REF!</f>
        <v>#REF!</v>
      </c>
      <c r="J78" s="160" t="e">
        <f>Identificación!#REF!</f>
        <v>#REF!</v>
      </c>
      <c r="K78" s="139"/>
      <c r="L78" s="140"/>
      <c r="M78" s="140"/>
      <c r="N78" s="140"/>
      <c r="O78" s="303"/>
      <c r="P78" s="304"/>
      <c r="Q78" s="176" t="e">
        <f>K78/H78</f>
        <v>#REF!</v>
      </c>
      <c r="R78" s="177" t="e">
        <f>Q78/3</f>
        <v>#REF!</v>
      </c>
      <c r="S78" s="178" t="e">
        <f>(R78+R81+R84)/$T$10</f>
        <v>#REF!</v>
      </c>
      <c r="T78" s="183" t="e">
        <f>IF(S78=$U$10, "CUMPLIDO", "PENDIENTE")</f>
        <v>#REF!</v>
      </c>
    </row>
    <row r="79" spans="1:20" ht="30" customHeight="1" x14ac:dyDescent="0.2">
      <c r="A79" s="212"/>
      <c r="B79" s="212"/>
      <c r="C79" s="213"/>
      <c r="D79" s="212"/>
      <c r="E79" s="214"/>
      <c r="F79" s="146"/>
      <c r="G79" s="157" t="e">
        <f>Identificación!#REF!</f>
        <v>#REF!</v>
      </c>
      <c r="H79" s="157" t="e">
        <f>Identificación!#REF!</f>
        <v>#REF!</v>
      </c>
      <c r="I79" s="157" t="e">
        <f>Identificación!#REF!</f>
        <v>#REF!</v>
      </c>
      <c r="J79" s="160" t="e">
        <f>Identificación!#REF!</f>
        <v>#REF!</v>
      </c>
      <c r="K79" s="139"/>
      <c r="L79" s="140"/>
      <c r="M79" s="140"/>
      <c r="N79" s="140"/>
      <c r="O79" s="220"/>
      <c r="P79" s="221"/>
      <c r="Q79" s="176"/>
      <c r="R79" s="177"/>
      <c r="S79" s="178"/>
      <c r="T79" s="155"/>
    </row>
    <row r="80" spans="1:20" ht="30" customHeight="1" x14ac:dyDescent="0.2">
      <c r="A80" s="216"/>
      <c r="B80" s="216"/>
      <c r="C80" s="222"/>
      <c r="D80" s="216"/>
      <c r="E80" s="223"/>
      <c r="F80" s="157"/>
      <c r="G80" s="157" t="e">
        <f>Identificación!#REF!</f>
        <v>#REF!</v>
      </c>
      <c r="H80" s="157" t="e">
        <f>Identificación!#REF!</f>
        <v>#REF!</v>
      </c>
      <c r="I80" s="157" t="e">
        <f>Identificación!#REF!</f>
        <v>#REF!</v>
      </c>
      <c r="J80" s="160" t="e">
        <f>Identificación!#REF!</f>
        <v>#REF!</v>
      </c>
      <c r="K80" s="139"/>
      <c r="L80" s="140"/>
      <c r="M80" s="140"/>
      <c r="N80" s="140"/>
      <c r="O80" s="220"/>
      <c r="P80" s="221"/>
      <c r="Q80" s="176"/>
      <c r="R80" s="177"/>
      <c r="S80" s="178"/>
      <c r="T80" s="155"/>
    </row>
    <row r="81" spans="1:20" ht="30" customHeight="1" x14ac:dyDescent="0.2">
      <c r="A81" s="163">
        <v>25</v>
      </c>
      <c r="B81" s="163" t="e">
        <f>Identificación!#REF!</f>
        <v>#REF!</v>
      </c>
      <c r="C81" s="164" t="e">
        <f>Identificación!#REF!</f>
        <v>#REF!</v>
      </c>
      <c r="D81" s="163" t="e">
        <f>Identificación!#REF!</f>
        <v>#REF!</v>
      </c>
      <c r="E81" s="165" t="e">
        <f>Identificación!#REF!</f>
        <v>#REF!</v>
      </c>
      <c r="F81" s="135" t="e">
        <f>Identificación!#REF!</f>
        <v>#REF!</v>
      </c>
      <c r="G81" s="157" t="e">
        <f>Identificación!#REF!</f>
        <v>#REF!</v>
      </c>
      <c r="H81" s="157" t="e">
        <f>Identificación!#REF!</f>
        <v>#REF!</v>
      </c>
      <c r="I81" s="157" t="e">
        <f>Identificación!#REF!</f>
        <v>#REF!</v>
      </c>
      <c r="J81" s="160" t="e">
        <f>Identificación!#REF!</f>
        <v>#REF!</v>
      </c>
      <c r="K81" s="139"/>
      <c r="L81" s="140"/>
      <c r="M81" s="140"/>
      <c r="N81" s="140"/>
      <c r="O81" s="303"/>
      <c r="P81" s="304"/>
      <c r="Q81" s="176" t="e">
        <f>K81/H81</f>
        <v>#REF!</v>
      </c>
      <c r="R81" s="177" t="e">
        <f>Q81/3</f>
        <v>#REF!</v>
      </c>
      <c r="S81" s="178"/>
      <c r="T81" s="155"/>
    </row>
    <row r="82" spans="1:20" ht="30" customHeight="1" x14ac:dyDescent="0.2">
      <c r="A82" s="212"/>
      <c r="B82" s="212"/>
      <c r="C82" s="213"/>
      <c r="D82" s="212"/>
      <c r="E82" s="214"/>
      <c r="F82" s="146"/>
      <c r="G82" s="157" t="e">
        <f>Identificación!#REF!</f>
        <v>#REF!</v>
      </c>
      <c r="H82" s="157" t="e">
        <f>Identificación!#REF!</f>
        <v>#REF!</v>
      </c>
      <c r="I82" s="157" t="e">
        <f>Identificación!#REF!</f>
        <v>#REF!</v>
      </c>
      <c r="J82" s="160" t="e">
        <f>Identificación!#REF!</f>
        <v>#REF!</v>
      </c>
      <c r="K82" s="139"/>
      <c r="L82" s="140"/>
      <c r="M82" s="140"/>
      <c r="N82" s="140"/>
      <c r="O82" s="220"/>
      <c r="P82" s="221"/>
      <c r="Q82" s="176"/>
      <c r="R82" s="177"/>
      <c r="S82" s="178"/>
      <c r="T82" s="155"/>
    </row>
    <row r="83" spans="1:20" ht="30" customHeight="1" x14ac:dyDescent="0.2">
      <c r="A83" s="216"/>
      <c r="B83" s="216"/>
      <c r="C83" s="222"/>
      <c r="D83" s="216"/>
      <c r="E83" s="223"/>
      <c r="F83" s="157"/>
      <c r="G83" s="157" t="e">
        <f>Identificación!#REF!</f>
        <v>#REF!</v>
      </c>
      <c r="H83" s="157" t="e">
        <f>Identificación!#REF!</f>
        <v>#REF!</v>
      </c>
      <c r="I83" s="157" t="e">
        <f>Identificación!#REF!</f>
        <v>#REF!</v>
      </c>
      <c r="J83" s="160" t="e">
        <f>Identificación!#REF!</f>
        <v>#REF!</v>
      </c>
      <c r="K83" s="139"/>
      <c r="L83" s="140"/>
      <c r="M83" s="140"/>
      <c r="N83" s="140"/>
      <c r="O83" s="220"/>
      <c r="P83" s="221"/>
      <c r="Q83" s="176"/>
      <c r="R83" s="177"/>
      <c r="S83" s="178"/>
      <c r="T83" s="155"/>
    </row>
    <row r="84" spans="1:20" ht="30" customHeight="1" x14ac:dyDescent="0.2">
      <c r="A84" s="163">
        <v>26</v>
      </c>
      <c r="B84" s="163" t="e">
        <f>Identificación!#REF!</f>
        <v>#REF!</v>
      </c>
      <c r="C84" s="164" t="e">
        <f>Identificación!#REF!</f>
        <v>#REF!</v>
      </c>
      <c r="D84" s="163" t="e">
        <f>Identificación!#REF!</f>
        <v>#REF!</v>
      </c>
      <c r="E84" s="165" t="e">
        <f>Identificación!#REF!</f>
        <v>#REF!</v>
      </c>
      <c r="F84" s="135" t="e">
        <f>Identificación!#REF!</f>
        <v>#REF!</v>
      </c>
      <c r="G84" s="157" t="e">
        <f>Identificación!#REF!</f>
        <v>#REF!</v>
      </c>
      <c r="H84" s="157" t="e">
        <f>Identificación!#REF!</f>
        <v>#REF!</v>
      </c>
      <c r="I84" s="157" t="e">
        <f>Identificación!#REF!</f>
        <v>#REF!</v>
      </c>
      <c r="J84" s="160" t="e">
        <f>Identificación!#REF!</f>
        <v>#REF!</v>
      </c>
      <c r="K84" s="139"/>
      <c r="L84" s="140"/>
      <c r="M84" s="140"/>
      <c r="N84" s="140"/>
      <c r="O84" s="303"/>
      <c r="P84" s="304"/>
      <c r="Q84" s="176" t="e">
        <f>K84/H84</f>
        <v>#REF!</v>
      </c>
      <c r="R84" s="177" t="e">
        <f>Q84/3</f>
        <v>#REF!</v>
      </c>
      <c r="S84" s="178"/>
      <c r="T84" s="230"/>
    </row>
    <row r="85" spans="1:20" ht="30" customHeight="1" x14ac:dyDescent="0.2">
      <c r="A85" s="212"/>
      <c r="B85" s="212"/>
      <c r="C85" s="213"/>
      <c r="D85" s="212"/>
      <c r="E85" s="214"/>
      <c r="F85" s="146"/>
      <c r="G85" s="157" t="e">
        <f>Identificación!#REF!</f>
        <v>#REF!</v>
      </c>
      <c r="H85" s="157" t="e">
        <f>Identificación!#REF!</f>
        <v>#REF!</v>
      </c>
      <c r="I85" s="157" t="e">
        <f>Identificación!#REF!</f>
        <v>#REF!</v>
      </c>
      <c r="J85" s="160" t="e">
        <f>Identificación!#REF!</f>
        <v>#REF!</v>
      </c>
      <c r="K85" s="139"/>
      <c r="L85" s="140"/>
      <c r="M85" s="140"/>
      <c r="N85" s="140"/>
      <c r="O85" s="220"/>
      <c r="P85" s="221"/>
      <c r="Q85" s="176"/>
      <c r="R85" s="177"/>
      <c r="S85" s="178"/>
      <c r="T85" s="155"/>
    </row>
    <row r="86" spans="1:20" ht="30" customHeight="1" x14ac:dyDescent="0.2">
      <c r="A86" s="216"/>
      <c r="B86" s="216"/>
      <c r="C86" s="222"/>
      <c r="D86" s="216"/>
      <c r="E86" s="223"/>
      <c r="F86" s="157"/>
      <c r="G86" s="157" t="e">
        <f>Identificación!#REF!</f>
        <v>#REF!</v>
      </c>
      <c r="H86" s="157" t="e">
        <f>Identificación!#REF!</f>
        <v>#REF!</v>
      </c>
      <c r="I86" s="157" t="e">
        <f>Identificación!#REF!</f>
        <v>#REF!</v>
      </c>
      <c r="J86" s="160" t="e">
        <f>Identificación!#REF!</f>
        <v>#REF!</v>
      </c>
      <c r="K86" s="139"/>
      <c r="L86" s="140"/>
      <c r="M86" s="140"/>
      <c r="N86" s="140"/>
      <c r="O86" s="220"/>
      <c r="P86" s="221"/>
      <c r="Q86" s="176"/>
      <c r="R86" s="177"/>
      <c r="S86" s="178"/>
      <c r="T86" s="155"/>
    </row>
    <row r="87" spans="1:20" ht="30" customHeight="1" x14ac:dyDescent="0.2">
      <c r="A87" s="163">
        <v>27</v>
      </c>
      <c r="B87" s="163" t="e">
        <f>Identificación!#REF!</f>
        <v>#REF!</v>
      </c>
      <c r="C87" s="164" t="e">
        <f>Identificación!#REF!</f>
        <v>#REF!</v>
      </c>
      <c r="D87" s="163" t="e">
        <f>Identificación!#REF!</f>
        <v>#REF!</v>
      </c>
      <c r="E87" s="165" t="e">
        <f>Identificación!#REF!</f>
        <v>#REF!</v>
      </c>
      <c r="F87" s="135" t="e">
        <f>Identificación!#REF!</f>
        <v>#REF!</v>
      </c>
      <c r="G87" s="157" t="e">
        <f>Identificación!#REF!</f>
        <v>#REF!</v>
      </c>
      <c r="H87" s="157" t="e">
        <f>Identificación!#REF!</f>
        <v>#REF!</v>
      </c>
      <c r="I87" s="157" t="e">
        <f>Identificación!#REF!</f>
        <v>#REF!</v>
      </c>
      <c r="J87" s="160" t="e">
        <f>Identificación!#REF!</f>
        <v>#REF!</v>
      </c>
      <c r="K87" s="139"/>
      <c r="L87" s="140"/>
      <c r="M87" s="140"/>
      <c r="N87" s="140"/>
      <c r="O87" s="303"/>
      <c r="P87" s="304"/>
      <c r="Q87" s="176" t="e">
        <f>K87/H87</f>
        <v>#REF!</v>
      </c>
      <c r="R87" s="177" t="e">
        <f>Q87/2</f>
        <v>#REF!</v>
      </c>
      <c r="S87" s="178" t="e">
        <f>(R87+R90)/$T$10</f>
        <v>#REF!</v>
      </c>
      <c r="T87" s="183" t="e">
        <f>IF(S87=$U$10, "CUMPLIDO", "PENDIENTE")</f>
        <v>#REF!</v>
      </c>
    </row>
    <row r="88" spans="1:20" ht="30" customHeight="1" x14ac:dyDescent="0.2">
      <c r="A88" s="212"/>
      <c r="B88" s="212"/>
      <c r="C88" s="213"/>
      <c r="D88" s="212"/>
      <c r="E88" s="214"/>
      <c r="F88" s="146"/>
      <c r="G88" s="157" t="e">
        <f>Identificación!#REF!</f>
        <v>#REF!</v>
      </c>
      <c r="H88" s="157" t="e">
        <f>Identificación!#REF!</f>
        <v>#REF!</v>
      </c>
      <c r="I88" s="157" t="e">
        <f>Identificación!#REF!</f>
        <v>#REF!</v>
      </c>
      <c r="J88" s="160" t="e">
        <f>Identificación!#REF!</f>
        <v>#REF!</v>
      </c>
      <c r="K88" s="139"/>
      <c r="L88" s="140"/>
      <c r="M88" s="140"/>
      <c r="N88" s="140"/>
      <c r="O88" s="220"/>
      <c r="P88" s="221"/>
      <c r="Q88" s="176"/>
      <c r="R88" s="177"/>
      <c r="S88" s="178"/>
      <c r="T88" s="155"/>
    </row>
    <row r="89" spans="1:20" ht="30" customHeight="1" x14ac:dyDescent="0.2">
      <c r="A89" s="216"/>
      <c r="B89" s="216"/>
      <c r="C89" s="222"/>
      <c r="D89" s="216"/>
      <c r="E89" s="223"/>
      <c r="F89" s="157"/>
      <c r="G89" s="157" t="e">
        <f>Identificación!#REF!</f>
        <v>#REF!</v>
      </c>
      <c r="H89" s="157" t="e">
        <f>Identificación!#REF!</f>
        <v>#REF!</v>
      </c>
      <c r="I89" s="157" t="e">
        <f>Identificación!#REF!</f>
        <v>#REF!</v>
      </c>
      <c r="J89" s="160" t="e">
        <f>Identificación!#REF!</f>
        <v>#REF!</v>
      </c>
      <c r="K89" s="139"/>
      <c r="L89" s="140"/>
      <c r="M89" s="140"/>
      <c r="N89" s="140"/>
      <c r="O89" s="220"/>
      <c r="P89" s="221"/>
      <c r="Q89" s="176"/>
      <c r="R89" s="177"/>
      <c r="S89" s="178"/>
      <c r="T89" s="155"/>
    </row>
    <row r="90" spans="1:20" ht="77.25" customHeight="1" x14ac:dyDescent="0.2">
      <c r="A90" s="163">
        <v>28</v>
      </c>
      <c r="B90" s="163" t="e">
        <f>Identificación!#REF!</f>
        <v>#REF!</v>
      </c>
      <c r="C90" s="164" t="e">
        <f>Identificación!#REF!</f>
        <v>#REF!</v>
      </c>
      <c r="D90" s="163" t="e">
        <f>Identificación!#REF!</f>
        <v>#REF!</v>
      </c>
      <c r="E90" s="165" t="e">
        <f>Identificación!#REF!</f>
        <v>#REF!</v>
      </c>
      <c r="F90" s="135" t="e">
        <f>Identificación!#REF!</f>
        <v>#REF!</v>
      </c>
      <c r="G90" s="157" t="e">
        <f>Identificación!#REF!</f>
        <v>#REF!</v>
      </c>
      <c r="H90" s="157" t="e">
        <f>Identificación!#REF!</f>
        <v>#REF!</v>
      </c>
      <c r="I90" s="157" t="e">
        <f>Identificación!#REF!</f>
        <v>#REF!</v>
      </c>
      <c r="J90" s="160" t="e">
        <f>Identificación!#REF!</f>
        <v>#REF!</v>
      </c>
      <c r="K90" s="139"/>
      <c r="L90" s="140"/>
      <c r="M90" s="140"/>
      <c r="N90" s="140"/>
      <c r="O90" s="303"/>
      <c r="P90" s="304"/>
      <c r="Q90" s="176" t="e">
        <f t="shared" ref="Q90:Q92" si="6">K90/H90</f>
        <v>#REF!</v>
      </c>
      <c r="R90" s="177" t="e">
        <f t="shared" ref="R90:R92" si="7">Q90/2</f>
        <v>#REF!</v>
      </c>
      <c r="S90" s="178"/>
      <c r="T90" s="230"/>
    </row>
    <row r="91" spans="1:20" ht="63" customHeight="1" x14ac:dyDescent="0.2">
      <c r="A91" s="212"/>
      <c r="B91" s="212"/>
      <c r="C91" s="213"/>
      <c r="D91" s="212"/>
      <c r="E91" s="214"/>
      <c r="F91" s="146"/>
      <c r="G91" s="157" t="e">
        <f>Identificación!#REF!</f>
        <v>#REF!</v>
      </c>
      <c r="H91" s="157" t="e">
        <f>Identificación!#REF!</f>
        <v>#REF!</v>
      </c>
      <c r="I91" s="157" t="e">
        <f>Identificación!#REF!</f>
        <v>#REF!</v>
      </c>
      <c r="J91" s="160" t="e">
        <f>Identificación!#REF!</f>
        <v>#REF!</v>
      </c>
      <c r="K91" s="139"/>
      <c r="L91" s="140"/>
      <c r="M91" s="140"/>
      <c r="N91" s="140"/>
      <c r="O91" s="303"/>
      <c r="P91" s="304"/>
      <c r="Q91" s="176" t="e">
        <f t="shared" si="6"/>
        <v>#REF!</v>
      </c>
      <c r="R91" s="177" t="e">
        <f t="shared" si="7"/>
        <v>#REF!</v>
      </c>
      <c r="S91" s="178" t="e">
        <f>(R91+R92)/$T$10</f>
        <v>#REF!</v>
      </c>
      <c r="T91" s="183" t="e">
        <f>IF(S91=$U$10, "CUMPLIDO", "PENDIENTE")</f>
        <v>#REF!</v>
      </c>
    </row>
    <row r="92" spans="1:20" ht="69.75" customHeight="1" x14ac:dyDescent="0.2">
      <c r="A92" s="212"/>
      <c r="B92" s="212"/>
      <c r="C92" s="213"/>
      <c r="D92" s="212"/>
      <c r="E92" s="214"/>
      <c r="F92" s="172"/>
      <c r="G92" s="172" t="e">
        <f>Identificación!#REF!</f>
        <v>#REF!</v>
      </c>
      <c r="H92" s="172" t="e">
        <f>Identificación!#REF!</f>
        <v>#REF!</v>
      </c>
      <c r="I92" s="172" t="e">
        <f>Identificación!#REF!</f>
        <v>#REF!</v>
      </c>
      <c r="J92" s="173" t="e">
        <f>Identificación!#REF!</f>
        <v>#REF!</v>
      </c>
      <c r="K92" s="174"/>
      <c r="L92" s="175"/>
      <c r="M92" s="175"/>
      <c r="N92" s="175"/>
      <c r="O92" s="307"/>
      <c r="P92" s="294"/>
      <c r="Q92" s="176" t="e">
        <f t="shared" si="6"/>
        <v>#REF!</v>
      </c>
      <c r="R92" s="177" t="e">
        <f t="shared" si="7"/>
        <v>#REF!</v>
      </c>
      <c r="S92" s="178"/>
      <c r="T92" s="230"/>
    </row>
    <row r="93" spans="1:20" ht="69.75" customHeight="1" x14ac:dyDescent="0.2">
      <c r="A93" s="146"/>
      <c r="B93" s="146"/>
      <c r="C93" s="147"/>
      <c r="D93" s="146"/>
      <c r="E93" s="148"/>
      <c r="F93" s="146"/>
      <c r="G93" s="146"/>
      <c r="H93" s="146"/>
      <c r="I93" s="146"/>
      <c r="J93" s="149"/>
      <c r="K93" s="150"/>
      <c r="L93" s="151"/>
      <c r="M93" s="151"/>
      <c r="N93" s="151"/>
      <c r="O93" s="190"/>
      <c r="P93" s="234"/>
      <c r="Q93" s="235"/>
      <c r="R93" s="236"/>
      <c r="S93" s="237"/>
      <c r="T93" s="84"/>
    </row>
    <row r="94" spans="1:20" ht="69.75" customHeight="1" x14ac:dyDescent="0.2">
      <c r="A94" s="146"/>
      <c r="B94" s="146"/>
      <c r="C94" s="147"/>
      <c r="D94" s="146"/>
      <c r="E94" s="148"/>
      <c r="F94" s="146"/>
      <c r="G94" s="146"/>
      <c r="H94" s="146"/>
      <c r="I94" s="146"/>
      <c r="J94" s="149"/>
      <c r="K94" s="150"/>
      <c r="L94" s="151"/>
      <c r="M94" s="151"/>
      <c r="N94" s="151"/>
      <c r="O94" s="190"/>
      <c r="P94" s="234"/>
      <c r="Q94" s="235"/>
      <c r="R94" s="236"/>
      <c r="S94" s="237"/>
      <c r="T94" s="84"/>
    </row>
    <row r="95" spans="1:20" ht="69.75" customHeight="1" x14ac:dyDescent="0.2">
      <c r="A95" s="146"/>
      <c r="B95" s="146"/>
      <c r="C95" s="147"/>
      <c r="D95" s="146"/>
      <c r="E95" s="148"/>
      <c r="F95" s="146"/>
      <c r="G95" s="146"/>
      <c r="H95" s="146"/>
      <c r="I95" s="146"/>
      <c r="J95" s="149"/>
      <c r="K95" s="150"/>
      <c r="L95" s="151"/>
      <c r="M95" s="151"/>
      <c r="N95" s="151"/>
      <c r="O95" s="190"/>
      <c r="P95" s="234"/>
      <c r="Q95" s="235"/>
      <c r="R95" s="236"/>
      <c r="S95" s="237"/>
      <c r="T95" s="84"/>
    </row>
    <row r="96" spans="1:20" ht="69.75" customHeight="1" x14ac:dyDescent="0.2">
      <c r="A96" s="146"/>
      <c r="B96" s="146"/>
      <c r="C96" s="147"/>
      <c r="D96" s="146"/>
      <c r="E96" s="148"/>
      <c r="F96" s="146"/>
      <c r="G96" s="146"/>
      <c r="H96" s="146"/>
      <c r="I96" s="146"/>
      <c r="J96" s="149"/>
      <c r="K96" s="150"/>
      <c r="L96" s="151"/>
      <c r="M96" s="151"/>
      <c r="N96" s="151"/>
      <c r="O96" s="190"/>
      <c r="P96" s="234"/>
      <c r="Q96" s="235"/>
      <c r="R96" s="236"/>
      <c r="S96" s="237"/>
      <c r="T96" s="84"/>
    </row>
    <row r="97" spans="1:20" ht="69.75" customHeight="1" x14ac:dyDescent="0.2">
      <c r="A97" s="146"/>
      <c r="B97" s="146"/>
      <c r="C97" s="147"/>
      <c r="D97" s="146"/>
      <c r="E97" s="148"/>
      <c r="F97" s="146"/>
      <c r="G97" s="146"/>
      <c r="H97" s="146"/>
      <c r="I97" s="146"/>
      <c r="J97" s="149"/>
      <c r="K97" s="150"/>
      <c r="L97" s="151"/>
      <c r="M97" s="151"/>
      <c r="N97" s="151"/>
      <c r="O97" s="190"/>
      <c r="P97" s="234"/>
      <c r="Q97" s="235"/>
      <c r="R97" s="236"/>
      <c r="S97" s="237"/>
      <c r="T97" s="84"/>
    </row>
    <row r="98" spans="1:20" ht="69.75" customHeight="1" x14ac:dyDescent="0.2">
      <c r="A98" s="146"/>
      <c r="B98" s="146"/>
      <c r="C98" s="147"/>
      <c r="D98" s="146"/>
      <c r="E98" s="148"/>
      <c r="F98" s="146"/>
      <c r="G98" s="146"/>
      <c r="H98" s="146"/>
      <c r="I98" s="146"/>
      <c r="J98" s="149"/>
      <c r="K98" s="150"/>
      <c r="L98" s="151"/>
      <c r="M98" s="151"/>
      <c r="N98" s="151"/>
      <c r="O98" s="190"/>
      <c r="P98" s="234"/>
      <c r="Q98" s="235"/>
      <c r="R98" s="236"/>
      <c r="S98" s="237"/>
      <c r="T98" s="84"/>
    </row>
    <row r="99" spans="1:20" ht="69.75" customHeight="1" x14ac:dyDescent="0.2">
      <c r="A99" s="146"/>
      <c r="B99" s="146"/>
      <c r="C99" s="147"/>
      <c r="D99" s="146"/>
      <c r="E99" s="148"/>
      <c r="F99" s="146"/>
      <c r="G99" s="146"/>
      <c r="H99" s="146"/>
      <c r="I99" s="146"/>
      <c r="J99" s="149"/>
      <c r="K99" s="150"/>
      <c r="L99" s="151"/>
      <c r="M99" s="151"/>
      <c r="N99" s="151"/>
      <c r="O99" s="190"/>
      <c r="P99" s="234"/>
      <c r="Q99" s="235"/>
      <c r="R99" s="236"/>
      <c r="S99" s="237"/>
      <c r="T99" s="84"/>
    </row>
    <row r="100" spans="1:20" ht="69.75" customHeight="1" x14ac:dyDescent="0.2">
      <c r="A100" s="146"/>
      <c r="B100" s="146"/>
      <c r="C100" s="147"/>
      <c r="D100" s="146"/>
      <c r="E100" s="148"/>
      <c r="F100" s="146"/>
      <c r="G100" s="146"/>
      <c r="H100" s="146"/>
      <c r="I100" s="146"/>
      <c r="J100" s="149"/>
      <c r="K100" s="150"/>
      <c r="L100" s="151"/>
      <c r="M100" s="151"/>
      <c r="N100" s="151"/>
      <c r="O100" s="190"/>
      <c r="P100" s="234"/>
      <c r="Q100" s="235"/>
      <c r="R100" s="236"/>
      <c r="S100" s="237"/>
      <c r="T100" s="84"/>
    </row>
    <row r="101" spans="1:20" ht="69.75" customHeight="1" x14ac:dyDescent="0.2">
      <c r="A101" s="146"/>
      <c r="B101" s="146"/>
      <c r="C101" s="147"/>
      <c r="D101" s="146"/>
      <c r="E101" s="148"/>
      <c r="F101" s="146"/>
      <c r="G101" s="146"/>
      <c r="H101" s="146"/>
      <c r="I101" s="146"/>
      <c r="J101" s="149"/>
      <c r="K101" s="150"/>
      <c r="L101" s="151"/>
      <c r="M101" s="151"/>
      <c r="N101" s="151"/>
      <c r="O101" s="190"/>
      <c r="P101" s="234"/>
      <c r="Q101" s="235"/>
      <c r="R101" s="236"/>
      <c r="S101" s="237"/>
      <c r="T101" s="84"/>
    </row>
    <row r="102" spans="1:20" ht="21.75" customHeight="1" x14ac:dyDescent="0.2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238"/>
      <c r="P102" s="239"/>
      <c r="Q102" s="235" t="e">
        <f>AVERAGE(Q15:Q92)</f>
        <v>#REF!</v>
      </c>
      <c r="R102" s="236" t="e">
        <f t="shared" ref="R102:S102" si="8">SUM(R15:R92)</f>
        <v>#REF!</v>
      </c>
      <c r="S102" s="236" t="e">
        <f t="shared" si="8"/>
        <v>#REF!</v>
      </c>
      <c r="T102" s="236">
        <f>COUNTIF(T15:T92,"CUMPLIDO")</f>
        <v>0</v>
      </c>
    </row>
    <row r="103" spans="1:20" ht="12.75" customHeight="1" x14ac:dyDescent="0.2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235"/>
      <c r="L103" s="82"/>
      <c r="M103" s="82"/>
      <c r="N103" s="82"/>
      <c r="O103" s="82"/>
      <c r="P103" s="240"/>
      <c r="Q103" s="82"/>
      <c r="R103" s="82"/>
      <c r="S103" s="236"/>
      <c r="T103" s="84"/>
    </row>
    <row r="104" spans="1:20" ht="12.75" customHeight="1" x14ac:dyDescent="0.2">
      <c r="A104" s="82"/>
      <c r="B104" s="82"/>
      <c r="C104" s="82"/>
      <c r="D104" s="82"/>
      <c r="E104" s="82"/>
      <c r="F104" s="82"/>
      <c r="G104" s="241" t="s">
        <v>216</v>
      </c>
      <c r="H104" s="241">
        <v>38</v>
      </c>
      <c r="I104" s="241"/>
      <c r="J104" s="242">
        <f>+J105+J106</f>
        <v>1</v>
      </c>
      <c r="K104" s="82"/>
      <c r="L104" s="82"/>
      <c r="M104" s="82"/>
      <c r="N104" s="82"/>
      <c r="O104" s="82"/>
      <c r="P104" s="240"/>
      <c r="Q104" s="82"/>
      <c r="R104" s="82"/>
      <c r="S104" s="236"/>
      <c r="T104" s="84"/>
    </row>
    <row r="105" spans="1:20" ht="12.75" customHeight="1" x14ac:dyDescent="0.2">
      <c r="A105" s="243" t="s">
        <v>246</v>
      </c>
      <c r="B105" s="244"/>
      <c r="C105" s="82"/>
      <c r="D105" s="82"/>
      <c r="E105" s="82"/>
      <c r="F105" s="82"/>
      <c r="G105" s="245" t="s">
        <v>247</v>
      </c>
      <c r="H105" s="151">
        <f>+L11</f>
        <v>0</v>
      </c>
      <c r="I105" s="151"/>
      <c r="J105" s="246">
        <f>+H105/H104</f>
        <v>0</v>
      </c>
      <c r="K105" s="82"/>
      <c r="L105" s="82"/>
      <c r="M105" s="82"/>
      <c r="N105" s="82"/>
      <c r="O105" s="82"/>
      <c r="P105" s="240"/>
      <c r="Q105" s="82"/>
      <c r="R105" s="82"/>
      <c r="S105" s="236"/>
      <c r="T105" s="84"/>
    </row>
    <row r="106" spans="1:20" ht="12.75" customHeight="1" x14ac:dyDescent="0.2">
      <c r="A106" s="247"/>
      <c r="B106" s="248" t="s">
        <v>248</v>
      </c>
      <c r="C106" s="248"/>
      <c r="D106" s="82"/>
      <c r="E106" s="82"/>
      <c r="F106" s="82"/>
      <c r="G106" s="245" t="s">
        <v>249</v>
      </c>
      <c r="H106" s="151">
        <f>+H104-H105</f>
        <v>38</v>
      </c>
      <c r="I106" s="151"/>
      <c r="J106" s="246">
        <f>+H106/H104</f>
        <v>1</v>
      </c>
      <c r="K106" s="82"/>
      <c r="L106" s="82"/>
      <c r="M106" s="82"/>
      <c r="N106" s="82"/>
      <c r="O106" s="82"/>
      <c r="P106" s="240"/>
      <c r="Q106" s="82"/>
      <c r="S106" s="83"/>
      <c r="T106" s="84"/>
    </row>
    <row r="107" spans="1:20" ht="12.75" customHeight="1" x14ac:dyDescent="0.2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235"/>
      <c r="L107" s="82"/>
      <c r="M107" s="82"/>
      <c r="N107" s="82"/>
      <c r="O107" s="82"/>
      <c r="P107" s="240"/>
      <c r="Q107" s="82"/>
      <c r="S107" s="83"/>
      <c r="T107" s="84"/>
    </row>
    <row r="108" spans="1:20" ht="12.75" customHeight="1" x14ac:dyDescent="0.2">
      <c r="A108" s="249"/>
      <c r="B108" s="308" t="s">
        <v>250</v>
      </c>
      <c r="C108" s="274"/>
      <c r="D108" s="82"/>
      <c r="E108" s="82"/>
      <c r="F108" s="82"/>
      <c r="G108" s="82"/>
      <c r="H108" s="82"/>
      <c r="I108" s="82"/>
      <c r="J108" s="82"/>
      <c r="K108" s="235"/>
      <c r="L108" s="82"/>
      <c r="M108" s="82"/>
      <c r="N108" s="82"/>
      <c r="O108" s="82"/>
      <c r="P108" s="240"/>
      <c r="Q108" s="82"/>
      <c r="S108" s="83"/>
      <c r="T108" s="84"/>
    </row>
    <row r="109" spans="1:20" ht="12.75" customHeight="1" x14ac:dyDescent="0.2">
      <c r="A109" s="250"/>
      <c r="B109" s="308" t="s">
        <v>251</v>
      </c>
      <c r="C109" s="274"/>
      <c r="D109" s="82"/>
      <c r="E109" s="82"/>
      <c r="F109" s="82"/>
      <c r="G109" s="82"/>
      <c r="H109" s="82"/>
      <c r="I109" s="82"/>
      <c r="J109" s="82"/>
      <c r="K109" s="235"/>
      <c r="L109" s="82"/>
      <c r="M109" s="82"/>
      <c r="N109" s="82"/>
      <c r="O109" s="82"/>
      <c r="P109" s="240"/>
      <c r="Q109" s="82"/>
      <c r="S109" s="83"/>
      <c r="T109" s="84"/>
    </row>
    <row r="110" spans="1:20" ht="12.75" customHeight="1" x14ac:dyDescent="0.2">
      <c r="A110" s="251"/>
      <c r="B110" s="308" t="s">
        <v>252</v>
      </c>
      <c r="C110" s="274"/>
      <c r="D110" s="82"/>
      <c r="E110" s="82"/>
      <c r="F110" s="82"/>
      <c r="G110" s="82"/>
      <c r="H110" s="82"/>
      <c r="I110" s="82"/>
      <c r="J110" s="82"/>
      <c r="K110" s="235"/>
      <c r="L110" s="82"/>
      <c r="M110" s="82"/>
      <c r="N110" s="82"/>
      <c r="O110" s="82"/>
      <c r="P110" s="240"/>
      <c r="Q110" s="82"/>
      <c r="S110" s="83"/>
      <c r="T110" s="84"/>
    </row>
    <row r="111" spans="1:20" ht="12.75" customHeight="1" x14ac:dyDescent="0.2">
      <c r="A111" s="252"/>
      <c r="B111" s="308" t="s">
        <v>253</v>
      </c>
      <c r="C111" s="274"/>
      <c r="D111" s="82"/>
      <c r="E111" s="82"/>
      <c r="F111" s="82"/>
      <c r="G111" s="82"/>
      <c r="H111" s="82"/>
      <c r="I111" s="82"/>
      <c r="J111" s="82"/>
      <c r="K111" s="235"/>
      <c r="L111" s="82"/>
      <c r="M111" s="82"/>
      <c r="N111" s="82"/>
      <c r="O111" s="82"/>
      <c r="P111" s="240"/>
      <c r="Q111" s="82"/>
      <c r="S111" s="83"/>
      <c r="T111" s="84"/>
    </row>
    <row r="112" spans="1:20" ht="12.75" customHeight="1" x14ac:dyDescent="0.2">
      <c r="A112" s="253"/>
      <c r="B112" s="308" t="s">
        <v>254</v>
      </c>
      <c r="C112" s="274"/>
      <c r="D112" s="82"/>
      <c r="E112" s="82"/>
      <c r="F112" s="82"/>
      <c r="G112" s="82"/>
      <c r="H112" s="82"/>
      <c r="I112" s="82"/>
      <c r="J112" s="82"/>
      <c r="K112" s="235"/>
      <c r="L112" s="82"/>
      <c r="M112" s="82"/>
      <c r="N112" s="82"/>
      <c r="O112" s="82"/>
      <c r="P112" s="240"/>
      <c r="Q112" s="82"/>
      <c r="S112" s="83"/>
      <c r="T112" s="84"/>
    </row>
    <row r="113" spans="1:20" ht="12.75" customHeight="1" x14ac:dyDescent="0.2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235"/>
      <c r="L113" s="82"/>
      <c r="M113" s="82"/>
      <c r="N113" s="82"/>
      <c r="O113" s="82"/>
      <c r="P113" s="240"/>
      <c r="Q113" s="82"/>
      <c r="S113" s="83"/>
      <c r="T113" s="84"/>
    </row>
    <row r="114" spans="1:20" ht="12.75" customHeight="1" x14ac:dyDescent="0.2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235"/>
      <c r="L114" s="82"/>
      <c r="M114" s="82"/>
      <c r="N114" s="82"/>
      <c r="O114" s="82"/>
      <c r="P114" s="240"/>
      <c r="Q114" s="82"/>
      <c r="S114" s="83"/>
      <c r="T114" s="84"/>
    </row>
    <row r="115" spans="1:20" ht="12.75" customHeight="1" x14ac:dyDescent="0.2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235"/>
      <c r="L115" s="82"/>
      <c r="M115" s="82"/>
      <c r="N115" s="82"/>
      <c r="O115" s="82"/>
      <c r="P115" s="240"/>
      <c r="Q115" s="82"/>
      <c r="S115" s="83"/>
      <c r="T115" s="84"/>
    </row>
    <row r="116" spans="1:20" ht="12.75" customHeight="1" x14ac:dyDescent="0.2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235"/>
      <c r="L116" s="82"/>
      <c r="M116" s="82"/>
      <c r="N116" s="82"/>
      <c r="O116" s="82"/>
      <c r="P116" s="240"/>
      <c r="Q116" s="82"/>
      <c r="S116" s="83"/>
      <c r="T116" s="84"/>
    </row>
    <row r="117" spans="1:20" ht="12.75" customHeight="1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235"/>
      <c r="L117" s="82"/>
      <c r="M117" s="82"/>
      <c r="N117" s="82"/>
      <c r="O117" s="82"/>
      <c r="P117" s="240"/>
      <c r="Q117" s="82"/>
      <c r="S117" s="83"/>
      <c r="T117" s="84"/>
    </row>
    <row r="118" spans="1:20" ht="12.75" customHeight="1" x14ac:dyDescent="0.2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235"/>
      <c r="L118" s="82"/>
      <c r="M118" s="82"/>
      <c r="N118" s="82"/>
      <c r="O118" s="82"/>
      <c r="P118" s="240"/>
      <c r="Q118" s="82"/>
      <c r="S118" s="83"/>
      <c r="T118" s="84"/>
    </row>
    <row r="119" spans="1:20" ht="12.75" customHeight="1" x14ac:dyDescent="0.2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235"/>
      <c r="L119" s="82"/>
      <c r="M119" s="82"/>
      <c r="N119" s="82"/>
      <c r="O119" s="82"/>
      <c r="P119" s="240"/>
      <c r="Q119" s="82"/>
      <c r="S119" s="83"/>
      <c r="T119" s="84"/>
    </row>
    <row r="120" spans="1:20" ht="12.75" customHeight="1" x14ac:dyDescent="0.2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240"/>
      <c r="Q120" s="82"/>
      <c r="S120" s="83"/>
      <c r="T120" s="84"/>
    </row>
    <row r="121" spans="1:20" ht="12.75" customHeight="1" x14ac:dyDescent="0.2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240"/>
      <c r="Q121" s="82"/>
      <c r="S121" s="83"/>
      <c r="T121" s="84"/>
    </row>
    <row r="122" spans="1:20" ht="12.75" customHeight="1" x14ac:dyDescent="0.2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240"/>
      <c r="Q122" s="82"/>
      <c r="S122" s="83"/>
      <c r="T122" s="84"/>
    </row>
    <row r="123" spans="1:20" ht="12.75" customHeight="1" x14ac:dyDescent="0.2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240"/>
      <c r="Q123" s="82"/>
      <c r="S123" s="83"/>
      <c r="T123" s="84"/>
    </row>
    <row r="124" spans="1:20" ht="12.75" customHeight="1" x14ac:dyDescent="0.2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240"/>
      <c r="Q124" s="82"/>
      <c r="S124" s="83"/>
      <c r="T124" s="84"/>
    </row>
    <row r="125" spans="1:20" ht="12.75" customHeight="1" x14ac:dyDescent="0.2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240"/>
      <c r="Q125" s="82"/>
      <c r="S125" s="83"/>
      <c r="T125" s="84"/>
    </row>
    <row r="126" spans="1:20" ht="12.75" customHeight="1" x14ac:dyDescent="0.2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240"/>
      <c r="Q126" s="82"/>
      <c r="S126" s="83"/>
      <c r="T126" s="84"/>
    </row>
    <row r="127" spans="1:20" ht="12.75" customHeight="1" x14ac:dyDescent="0.2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240"/>
      <c r="Q127" s="82"/>
      <c r="S127" s="83"/>
      <c r="T127" s="84"/>
    </row>
    <row r="128" spans="1:20" ht="12.75" customHeight="1" x14ac:dyDescent="0.2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240"/>
      <c r="Q128" s="82"/>
      <c r="S128" s="83"/>
      <c r="T128" s="84"/>
    </row>
    <row r="129" spans="1:20" ht="12.75" customHeight="1" x14ac:dyDescent="0.2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240"/>
      <c r="Q129" s="82"/>
      <c r="S129" s="83"/>
      <c r="T129" s="84"/>
    </row>
    <row r="130" spans="1:20" ht="12.75" customHeight="1" x14ac:dyDescent="0.2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240"/>
      <c r="Q130" s="82"/>
      <c r="S130" s="83"/>
      <c r="T130" s="84"/>
    </row>
    <row r="131" spans="1:20" ht="12.75" customHeight="1" x14ac:dyDescent="0.2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240"/>
      <c r="Q131" s="82"/>
      <c r="S131" s="83"/>
      <c r="T131" s="84"/>
    </row>
    <row r="132" spans="1:20" ht="12.75" customHeight="1" x14ac:dyDescent="0.2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240"/>
      <c r="Q132" s="82"/>
      <c r="S132" s="83"/>
      <c r="T132" s="84"/>
    </row>
    <row r="133" spans="1:20" ht="12.75" customHeight="1" x14ac:dyDescent="0.2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240"/>
      <c r="Q133" s="82"/>
      <c r="S133" s="83"/>
      <c r="T133" s="84"/>
    </row>
    <row r="134" spans="1:20" ht="12.75" customHeight="1" x14ac:dyDescent="0.2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240"/>
      <c r="Q134" s="82"/>
      <c r="S134" s="83"/>
      <c r="T134" s="84"/>
    </row>
    <row r="135" spans="1:20" ht="12.75" customHeight="1" x14ac:dyDescent="0.2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240"/>
      <c r="Q135" s="82"/>
      <c r="S135" s="83"/>
      <c r="T135" s="84"/>
    </row>
    <row r="136" spans="1:20" ht="12.75" customHeight="1" x14ac:dyDescent="0.2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240"/>
      <c r="Q136" s="82"/>
      <c r="S136" s="83"/>
      <c r="T136" s="84"/>
    </row>
    <row r="137" spans="1:20" ht="12.75" customHeight="1" x14ac:dyDescent="0.2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240"/>
      <c r="Q137" s="82"/>
      <c r="S137" s="83"/>
      <c r="T137" s="84"/>
    </row>
    <row r="138" spans="1:20" ht="12.75" customHeight="1" x14ac:dyDescent="0.2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240"/>
      <c r="Q138" s="82"/>
      <c r="S138" s="83"/>
      <c r="T138" s="84"/>
    </row>
    <row r="139" spans="1:20" ht="12.75" customHeight="1" x14ac:dyDescent="0.2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240"/>
      <c r="Q139" s="82"/>
      <c r="S139" s="83"/>
      <c r="T139" s="84"/>
    </row>
    <row r="140" spans="1:20" ht="12.75" customHeight="1" x14ac:dyDescent="0.2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240"/>
      <c r="Q140" s="82"/>
      <c r="S140" s="83"/>
      <c r="T140" s="84"/>
    </row>
    <row r="141" spans="1:20" ht="12.75" customHeight="1" x14ac:dyDescent="0.2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240"/>
      <c r="Q141" s="82"/>
      <c r="S141" s="83"/>
      <c r="T141" s="84"/>
    </row>
    <row r="142" spans="1:20" ht="12.75" customHeight="1" x14ac:dyDescent="0.2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240"/>
      <c r="Q142" s="82"/>
      <c r="S142" s="83"/>
      <c r="T142" s="84"/>
    </row>
    <row r="143" spans="1:20" ht="12.75" customHeight="1" x14ac:dyDescent="0.2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240"/>
      <c r="Q143" s="82"/>
      <c r="S143" s="83"/>
      <c r="T143" s="84"/>
    </row>
    <row r="144" spans="1:20" ht="12.75" customHeight="1" x14ac:dyDescent="0.2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240"/>
      <c r="Q144" s="82"/>
      <c r="S144" s="83"/>
      <c r="T144" s="84"/>
    </row>
    <row r="145" spans="1:20" ht="12.75" customHeight="1" x14ac:dyDescent="0.2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240"/>
      <c r="Q145" s="82"/>
      <c r="S145" s="83"/>
      <c r="T145" s="84"/>
    </row>
    <row r="146" spans="1:20" ht="12.75" customHeight="1" x14ac:dyDescent="0.2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240"/>
      <c r="Q146" s="82"/>
      <c r="S146" s="83"/>
      <c r="T146" s="84"/>
    </row>
    <row r="147" spans="1:20" ht="12.75" customHeight="1" x14ac:dyDescent="0.2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240"/>
      <c r="Q147" s="82"/>
      <c r="S147" s="83"/>
      <c r="T147" s="84"/>
    </row>
    <row r="148" spans="1:20" ht="12.75" customHeight="1" x14ac:dyDescent="0.2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240"/>
      <c r="Q148" s="82"/>
      <c r="S148" s="83"/>
      <c r="T148" s="84"/>
    </row>
    <row r="149" spans="1:20" ht="12.75" customHeight="1" x14ac:dyDescent="0.2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240"/>
      <c r="Q149" s="82"/>
      <c r="S149" s="83"/>
      <c r="T149" s="84"/>
    </row>
    <row r="150" spans="1:20" ht="12.75" customHeight="1" x14ac:dyDescent="0.2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240"/>
      <c r="Q150" s="82"/>
      <c r="S150" s="83"/>
      <c r="T150" s="84"/>
    </row>
    <row r="151" spans="1:20" ht="12.75" customHeight="1" x14ac:dyDescent="0.2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240"/>
      <c r="Q151" s="82"/>
      <c r="S151" s="83"/>
      <c r="T151" s="84"/>
    </row>
    <row r="152" spans="1:20" ht="12.75" customHeight="1" x14ac:dyDescent="0.2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240"/>
      <c r="Q152" s="82"/>
      <c r="S152" s="83"/>
      <c r="T152" s="84"/>
    </row>
    <row r="153" spans="1:20" ht="12.75" customHeight="1" x14ac:dyDescent="0.2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240"/>
      <c r="Q153" s="82"/>
      <c r="S153" s="83"/>
      <c r="T153" s="84"/>
    </row>
    <row r="154" spans="1:20" ht="12.75" customHeight="1" x14ac:dyDescent="0.2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240"/>
      <c r="Q154" s="82"/>
      <c r="S154" s="83"/>
      <c r="T154" s="84"/>
    </row>
    <row r="155" spans="1:20" ht="12.75" customHeight="1" x14ac:dyDescent="0.2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240"/>
      <c r="Q155" s="82"/>
      <c r="S155" s="83"/>
      <c r="T155" s="84"/>
    </row>
    <row r="156" spans="1:20" ht="12.75" customHeight="1" x14ac:dyDescent="0.2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240"/>
      <c r="Q156" s="82"/>
      <c r="S156" s="83"/>
      <c r="T156" s="84"/>
    </row>
    <row r="157" spans="1:20" ht="12.75" customHeight="1" x14ac:dyDescent="0.2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240"/>
      <c r="Q157" s="82"/>
      <c r="S157" s="83"/>
      <c r="T157" s="84"/>
    </row>
    <row r="158" spans="1:20" ht="12.75" customHeight="1" x14ac:dyDescent="0.2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240"/>
      <c r="Q158" s="82"/>
      <c r="S158" s="83"/>
      <c r="T158" s="84"/>
    </row>
    <row r="159" spans="1:20" ht="12.75" customHeight="1" x14ac:dyDescent="0.2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240"/>
      <c r="Q159" s="82"/>
      <c r="S159" s="83"/>
      <c r="T159" s="84"/>
    </row>
    <row r="160" spans="1:20" ht="12.75" customHeight="1" x14ac:dyDescent="0.2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240"/>
      <c r="Q160" s="82"/>
      <c r="S160" s="83"/>
      <c r="T160" s="84"/>
    </row>
    <row r="161" spans="1:20" ht="12.75" customHeight="1" x14ac:dyDescent="0.2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240"/>
      <c r="Q161" s="82"/>
      <c r="S161" s="83"/>
      <c r="T161" s="84"/>
    </row>
    <row r="162" spans="1:20" ht="12.75" customHeight="1" x14ac:dyDescent="0.2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240"/>
      <c r="Q162" s="82"/>
      <c r="S162" s="83"/>
      <c r="T162" s="84"/>
    </row>
    <row r="163" spans="1:20" ht="12.75" customHeight="1" x14ac:dyDescent="0.2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240"/>
      <c r="Q163" s="82"/>
      <c r="S163" s="83"/>
      <c r="T163" s="84"/>
    </row>
    <row r="164" spans="1:20" ht="12.75" customHeight="1" x14ac:dyDescent="0.2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240"/>
      <c r="Q164" s="82"/>
      <c r="S164" s="83"/>
      <c r="T164" s="84"/>
    </row>
    <row r="165" spans="1:20" ht="12.75" customHeight="1" x14ac:dyDescent="0.2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240"/>
      <c r="Q165" s="82"/>
      <c r="S165" s="83"/>
      <c r="T165" s="84"/>
    </row>
    <row r="166" spans="1:20" ht="12.75" customHeight="1" x14ac:dyDescent="0.2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240"/>
      <c r="Q166" s="82"/>
      <c r="S166" s="83"/>
      <c r="T166" s="84"/>
    </row>
    <row r="167" spans="1:20" ht="12.75" customHeight="1" x14ac:dyDescent="0.2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240"/>
      <c r="Q167" s="82"/>
      <c r="S167" s="83"/>
      <c r="T167" s="84"/>
    </row>
    <row r="168" spans="1:20" ht="12.75" customHeight="1" x14ac:dyDescent="0.2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240"/>
      <c r="Q168" s="82"/>
      <c r="S168" s="83"/>
      <c r="T168" s="84"/>
    </row>
    <row r="169" spans="1:20" ht="12.75" customHeight="1" x14ac:dyDescent="0.2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240"/>
      <c r="Q169" s="82"/>
      <c r="S169" s="83"/>
      <c r="T169" s="84"/>
    </row>
    <row r="170" spans="1:20" ht="12.75" customHeight="1" x14ac:dyDescent="0.2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240"/>
      <c r="Q170" s="82"/>
      <c r="S170" s="83"/>
      <c r="T170" s="84"/>
    </row>
    <row r="171" spans="1:20" ht="12.75" customHeight="1" x14ac:dyDescent="0.2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240"/>
      <c r="Q171" s="82"/>
      <c r="S171" s="83"/>
      <c r="T171" s="84"/>
    </row>
    <row r="172" spans="1:20" ht="12.75" customHeight="1" x14ac:dyDescent="0.2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240"/>
      <c r="Q172" s="82"/>
      <c r="S172" s="83"/>
      <c r="T172" s="84"/>
    </row>
    <row r="173" spans="1:20" ht="12.75" customHeight="1" x14ac:dyDescent="0.2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240"/>
      <c r="Q173" s="82"/>
      <c r="S173" s="83"/>
      <c r="T173" s="84"/>
    </row>
    <row r="174" spans="1:20" ht="12.75" customHeight="1" x14ac:dyDescent="0.2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240"/>
      <c r="Q174" s="82"/>
      <c r="S174" s="83"/>
      <c r="T174" s="84"/>
    </row>
    <row r="175" spans="1:20" ht="12.75" customHeight="1" x14ac:dyDescent="0.2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240"/>
      <c r="Q175" s="82"/>
      <c r="S175" s="83"/>
      <c r="T175" s="84"/>
    </row>
    <row r="176" spans="1:20" ht="12.75" customHeight="1" x14ac:dyDescent="0.2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240"/>
      <c r="Q176" s="82"/>
      <c r="S176" s="83"/>
      <c r="T176" s="84"/>
    </row>
    <row r="177" spans="1:20" ht="12.75" customHeight="1" x14ac:dyDescent="0.2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240"/>
      <c r="Q177" s="82"/>
      <c r="S177" s="83"/>
      <c r="T177" s="84"/>
    </row>
    <row r="178" spans="1:20" ht="12.75" customHeight="1" x14ac:dyDescent="0.2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240"/>
      <c r="Q178" s="82"/>
      <c r="S178" s="83"/>
      <c r="T178" s="84"/>
    </row>
    <row r="179" spans="1:20" ht="12.75" customHeight="1" x14ac:dyDescent="0.2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240"/>
      <c r="Q179" s="82"/>
      <c r="S179" s="83"/>
      <c r="T179" s="84"/>
    </row>
    <row r="180" spans="1:20" ht="12.75" customHeight="1" x14ac:dyDescent="0.2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240"/>
      <c r="Q180" s="82"/>
      <c r="S180" s="83"/>
      <c r="T180" s="84"/>
    </row>
    <row r="181" spans="1:20" ht="12.75" customHeight="1" x14ac:dyDescent="0.2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240"/>
      <c r="Q181" s="82"/>
      <c r="S181" s="83"/>
      <c r="T181" s="84"/>
    </row>
    <row r="182" spans="1:20" ht="12.75" customHeight="1" x14ac:dyDescent="0.2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240"/>
      <c r="Q182" s="82"/>
      <c r="S182" s="83"/>
      <c r="T182" s="84"/>
    </row>
    <row r="183" spans="1:20" ht="12.75" customHeight="1" x14ac:dyDescent="0.2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240"/>
      <c r="Q183" s="82"/>
      <c r="S183" s="83"/>
      <c r="T183" s="84"/>
    </row>
    <row r="184" spans="1:20" ht="12.75" customHeight="1" x14ac:dyDescent="0.2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240"/>
      <c r="Q184" s="82"/>
      <c r="S184" s="83"/>
      <c r="T184" s="84"/>
    </row>
    <row r="185" spans="1:20" ht="12.75" customHeight="1" x14ac:dyDescent="0.2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240"/>
      <c r="Q185" s="82"/>
      <c r="S185" s="83"/>
      <c r="T185" s="84"/>
    </row>
    <row r="186" spans="1:20" ht="12.75" customHeight="1" x14ac:dyDescent="0.2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240"/>
      <c r="Q186" s="82"/>
      <c r="S186" s="83"/>
      <c r="T186" s="84"/>
    </row>
    <row r="187" spans="1:20" ht="12.75" customHeight="1" x14ac:dyDescent="0.2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240"/>
      <c r="Q187" s="82"/>
      <c r="S187" s="83"/>
      <c r="T187" s="84"/>
    </row>
    <row r="188" spans="1:20" ht="12.75" customHeight="1" x14ac:dyDescent="0.2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240"/>
      <c r="Q188" s="82"/>
      <c r="S188" s="83"/>
      <c r="T188" s="84"/>
    </row>
    <row r="189" spans="1:20" ht="12.75" customHeight="1" x14ac:dyDescent="0.2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240"/>
      <c r="Q189" s="82"/>
      <c r="S189" s="83"/>
      <c r="T189" s="84"/>
    </row>
    <row r="190" spans="1:20" ht="12.75" customHeight="1" x14ac:dyDescent="0.2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240"/>
      <c r="Q190" s="82"/>
      <c r="S190" s="83"/>
      <c r="T190" s="84"/>
    </row>
    <row r="191" spans="1:20" ht="12.75" customHeight="1" x14ac:dyDescent="0.2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240"/>
      <c r="Q191" s="82"/>
      <c r="S191" s="83"/>
      <c r="T191" s="84"/>
    </row>
    <row r="192" spans="1:20" ht="12.75" customHeight="1" x14ac:dyDescent="0.2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240"/>
      <c r="Q192" s="82"/>
      <c r="S192" s="83"/>
      <c r="T192" s="84"/>
    </row>
    <row r="193" spans="1:20" ht="12.75" customHeight="1" x14ac:dyDescent="0.2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240"/>
      <c r="Q193" s="82"/>
      <c r="S193" s="83"/>
      <c r="T193" s="84"/>
    </row>
    <row r="194" spans="1:20" ht="12.75" customHeight="1" x14ac:dyDescent="0.2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240"/>
      <c r="Q194" s="82"/>
      <c r="S194" s="83"/>
      <c r="T194" s="84"/>
    </row>
    <row r="195" spans="1:20" ht="12.75" customHeight="1" x14ac:dyDescent="0.2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240"/>
      <c r="Q195" s="82"/>
      <c r="S195" s="83"/>
      <c r="T195" s="84"/>
    </row>
    <row r="196" spans="1:20" ht="12.75" customHeight="1" x14ac:dyDescent="0.2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240"/>
      <c r="Q196" s="82"/>
      <c r="S196" s="83"/>
      <c r="T196" s="84"/>
    </row>
    <row r="197" spans="1:20" ht="12.75" customHeight="1" x14ac:dyDescent="0.2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240"/>
      <c r="Q197" s="82"/>
      <c r="S197" s="83"/>
      <c r="T197" s="84"/>
    </row>
    <row r="198" spans="1:20" ht="12.75" customHeight="1" x14ac:dyDescent="0.2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240"/>
      <c r="Q198" s="82"/>
      <c r="S198" s="83"/>
      <c r="T198" s="84"/>
    </row>
    <row r="199" spans="1:20" ht="12.75" customHeight="1" x14ac:dyDescent="0.2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240"/>
      <c r="Q199" s="82"/>
      <c r="S199" s="83"/>
      <c r="T199" s="84"/>
    </row>
    <row r="200" spans="1:20" ht="12.75" customHeight="1" x14ac:dyDescent="0.2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240"/>
      <c r="Q200" s="82"/>
      <c r="S200" s="83"/>
      <c r="T200" s="84"/>
    </row>
    <row r="201" spans="1:20" ht="12.75" customHeight="1" x14ac:dyDescent="0.2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40"/>
      <c r="Q201" s="82"/>
      <c r="S201" s="83"/>
      <c r="T201" s="84"/>
    </row>
    <row r="202" spans="1:20" ht="12.75" customHeight="1" x14ac:dyDescent="0.2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240"/>
      <c r="Q202" s="82"/>
      <c r="S202" s="83"/>
      <c r="T202" s="84"/>
    </row>
    <row r="203" spans="1:20" ht="12.75" customHeight="1" x14ac:dyDescent="0.2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240"/>
      <c r="Q203" s="82"/>
      <c r="S203" s="83"/>
      <c r="T203" s="84"/>
    </row>
    <row r="204" spans="1:20" ht="12.75" customHeight="1" x14ac:dyDescent="0.2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240"/>
      <c r="Q204" s="82"/>
      <c r="S204" s="83"/>
      <c r="T204" s="84"/>
    </row>
    <row r="205" spans="1:20" ht="12.75" customHeight="1" x14ac:dyDescent="0.2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240"/>
      <c r="Q205" s="82"/>
      <c r="S205" s="83"/>
      <c r="T205" s="84"/>
    </row>
    <row r="206" spans="1:20" ht="12.75" customHeight="1" x14ac:dyDescent="0.2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240"/>
      <c r="Q206" s="82"/>
      <c r="S206" s="83"/>
      <c r="T206" s="84"/>
    </row>
    <row r="207" spans="1:20" ht="12.75" customHeight="1" x14ac:dyDescent="0.2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240"/>
      <c r="Q207" s="82"/>
      <c r="S207" s="83"/>
      <c r="T207" s="84"/>
    </row>
    <row r="208" spans="1:20" ht="12.75" customHeight="1" x14ac:dyDescent="0.2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240"/>
      <c r="Q208" s="82"/>
      <c r="S208" s="83"/>
      <c r="T208" s="84"/>
    </row>
    <row r="209" spans="1:20" ht="12.75" customHeight="1" x14ac:dyDescent="0.2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240"/>
      <c r="Q209" s="82"/>
      <c r="S209" s="83"/>
      <c r="T209" s="84"/>
    </row>
    <row r="210" spans="1:20" ht="12.75" customHeight="1" x14ac:dyDescent="0.2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240"/>
      <c r="Q210" s="82"/>
      <c r="S210" s="83"/>
      <c r="T210" s="84"/>
    </row>
    <row r="211" spans="1:20" ht="12.75" customHeight="1" x14ac:dyDescent="0.2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240"/>
      <c r="Q211" s="82"/>
      <c r="S211" s="83"/>
      <c r="T211" s="84"/>
    </row>
    <row r="212" spans="1:20" ht="12.75" customHeight="1" x14ac:dyDescent="0.2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240"/>
      <c r="Q212" s="82"/>
      <c r="S212" s="83"/>
      <c r="T212" s="84"/>
    </row>
    <row r="213" spans="1:20" ht="12.75" customHeight="1" x14ac:dyDescent="0.2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240"/>
      <c r="Q213" s="82"/>
      <c r="S213" s="83"/>
      <c r="T213" s="84"/>
    </row>
    <row r="214" spans="1:20" ht="12.75" customHeight="1" x14ac:dyDescent="0.2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240"/>
      <c r="Q214" s="82"/>
      <c r="S214" s="83"/>
      <c r="T214" s="84"/>
    </row>
    <row r="215" spans="1:20" ht="12.75" customHeight="1" x14ac:dyDescent="0.2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240"/>
      <c r="Q215" s="82"/>
      <c r="S215" s="83"/>
      <c r="T215" s="84"/>
    </row>
    <row r="216" spans="1:20" ht="12.75" customHeight="1" x14ac:dyDescent="0.2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240"/>
      <c r="Q216" s="82"/>
      <c r="S216" s="83"/>
      <c r="T216" s="84"/>
    </row>
    <row r="217" spans="1:20" ht="12.75" customHeight="1" x14ac:dyDescent="0.2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240"/>
      <c r="Q217" s="82"/>
      <c r="S217" s="83"/>
      <c r="T217" s="84"/>
    </row>
    <row r="218" spans="1:20" ht="12.75" customHeight="1" x14ac:dyDescent="0.2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240"/>
      <c r="Q218" s="82"/>
      <c r="S218" s="83"/>
      <c r="T218" s="84"/>
    </row>
    <row r="219" spans="1:20" ht="12.75" customHeight="1" x14ac:dyDescent="0.2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240"/>
      <c r="Q219" s="82"/>
      <c r="S219" s="83"/>
      <c r="T219" s="84"/>
    </row>
    <row r="220" spans="1:20" ht="12.75" customHeight="1" x14ac:dyDescent="0.2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240"/>
      <c r="Q220" s="82"/>
      <c r="S220" s="83"/>
      <c r="T220" s="84"/>
    </row>
    <row r="221" spans="1:20" ht="12.75" customHeight="1" x14ac:dyDescent="0.2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240"/>
      <c r="Q221" s="82"/>
      <c r="S221" s="83"/>
      <c r="T221" s="84"/>
    </row>
    <row r="222" spans="1:20" ht="12.75" customHeight="1" x14ac:dyDescent="0.2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240"/>
      <c r="Q222" s="82"/>
      <c r="S222" s="83"/>
      <c r="T222" s="84"/>
    </row>
    <row r="223" spans="1:20" ht="12.75" customHeight="1" x14ac:dyDescent="0.2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240"/>
      <c r="Q223" s="82"/>
      <c r="S223" s="83"/>
      <c r="T223" s="84"/>
    </row>
    <row r="224" spans="1:20" ht="12.75" customHeight="1" x14ac:dyDescent="0.2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240"/>
      <c r="Q224" s="82"/>
      <c r="S224" s="83"/>
      <c r="T224" s="84"/>
    </row>
    <row r="225" spans="1:20" ht="12.75" customHeight="1" x14ac:dyDescent="0.2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240"/>
      <c r="Q225" s="82"/>
      <c r="S225" s="83"/>
      <c r="T225" s="84"/>
    </row>
    <row r="226" spans="1:20" ht="12.75" customHeight="1" x14ac:dyDescent="0.2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S226" s="83"/>
      <c r="T226" s="84"/>
    </row>
    <row r="227" spans="1:20" ht="12.75" customHeight="1" x14ac:dyDescent="0.2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S227" s="83"/>
      <c r="T227" s="84"/>
    </row>
    <row r="228" spans="1:20" ht="12.75" customHeight="1" x14ac:dyDescent="0.2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S228" s="83"/>
      <c r="T228" s="84"/>
    </row>
    <row r="229" spans="1:20" ht="12.75" customHeight="1" x14ac:dyDescent="0.2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S229" s="83"/>
      <c r="T229" s="84"/>
    </row>
    <row r="230" spans="1:20" ht="12.75" customHeight="1" x14ac:dyDescent="0.2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S230" s="83"/>
      <c r="T230" s="84"/>
    </row>
    <row r="231" spans="1:20" ht="12.75" customHeight="1" x14ac:dyDescent="0.2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S231" s="83"/>
      <c r="T231" s="84"/>
    </row>
    <row r="232" spans="1:20" ht="12.75" customHeight="1" x14ac:dyDescent="0.2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S232" s="83"/>
      <c r="T232" s="84"/>
    </row>
    <row r="233" spans="1:20" ht="12.75" customHeight="1" x14ac:dyDescent="0.2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S233" s="83"/>
      <c r="T233" s="84"/>
    </row>
    <row r="234" spans="1:20" ht="12.75" customHeight="1" x14ac:dyDescent="0.2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S234" s="83"/>
      <c r="T234" s="84"/>
    </row>
    <row r="235" spans="1:20" ht="12.75" customHeight="1" x14ac:dyDescent="0.2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S235" s="83"/>
      <c r="T235" s="84"/>
    </row>
    <row r="236" spans="1:20" ht="12.75" customHeight="1" x14ac:dyDescent="0.2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S236" s="83"/>
      <c r="T236" s="84"/>
    </row>
    <row r="237" spans="1:20" ht="12.75" customHeight="1" x14ac:dyDescent="0.2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S237" s="83"/>
      <c r="T237" s="84"/>
    </row>
    <row r="238" spans="1:20" ht="12.75" customHeight="1" x14ac:dyDescent="0.2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S238" s="83"/>
      <c r="T238" s="84"/>
    </row>
    <row r="239" spans="1:20" ht="12.75" customHeight="1" x14ac:dyDescent="0.2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S239" s="83"/>
      <c r="T239" s="84"/>
    </row>
    <row r="240" spans="1:20" ht="12.75" customHeight="1" x14ac:dyDescent="0.2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S240" s="83"/>
      <c r="T240" s="84"/>
    </row>
    <row r="241" spans="1:20" ht="12.75" customHeight="1" x14ac:dyDescent="0.2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S241" s="83"/>
      <c r="T241" s="84"/>
    </row>
    <row r="242" spans="1:20" ht="12.75" customHeight="1" x14ac:dyDescent="0.2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S242" s="83"/>
      <c r="T242" s="84"/>
    </row>
    <row r="243" spans="1:20" ht="12.75" customHeight="1" x14ac:dyDescent="0.2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S243" s="83"/>
      <c r="T243" s="84"/>
    </row>
    <row r="244" spans="1:20" ht="12.75" customHeight="1" x14ac:dyDescent="0.2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S244" s="83"/>
      <c r="T244" s="84"/>
    </row>
    <row r="245" spans="1:20" ht="12.75" customHeight="1" x14ac:dyDescent="0.2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S245" s="83"/>
      <c r="T245" s="84"/>
    </row>
    <row r="246" spans="1:20" ht="12.75" customHeight="1" x14ac:dyDescent="0.2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S246" s="83"/>
      <c r="T246" s="84"/>
    </row>
    <row r="247" spans="1:20" ht="12.75" customHeight="1" x14ac:dyDescent="0.2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S247" s="83"/>
      <c r="T247" s="84"/>
    </row>
    <row r="248" spans="1:20" ht="12.75" customHeight="1" x14ac:dyDescent="0.2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S248" s="83"/>
      <c r="T248" s="84"/>
    </row>
    <row r="249" spans="1:20" ht="12.75" customHeight="1" x14ac:dyDescent="0.2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S249" s="83"/>
      <c r="T249" s="84"/>
    </row>
    <row r="250" spans="1:20" ht="12.75" customHeight="1" x14ac:dyDescent="0.2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S250" s="83"/>
      <c r="T250" s="84"/>
    </row>
    <row r="251" spans="1:20" ht="12.75" customHeight="1" x14ac:dyDescent="0.2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S251" s="83"/>
      <c r="T251" s="84"/>
    </row>
    <row r="252" spans="1:20" ht="12.75" customHeight="1" x14ac:dyDescent="0.2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S252" s="83"/>
      <c r="T252" s="84"/>
    </row>
    <row r="253" spans="1:20" ht="12.75" customHeight="1" x14ac:dyDescent="0.2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S253" s="83"/>
      <c r="T253" s="84"/>
    </row>
    <row r="254" spans="1:20" ht="12.75" customHeight="1" x14ac:dyDescent="0.2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S254" s="83"/>
      <c r="T254" s="84"/>
    </row>
    <row r="255" spans="1:20" ht="12.75" customHeight="1" x14ac:dyDescent="0.2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S255" s="83"/>
      <c r="T255" s="84"/>
    </row>
    <row r="256" spans="1:20" ht="12.75" customHeight="1" x14ac:dyDescent="0.2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S256" s="83"/>
      <c r="T256" s="84"/>
    </row>
    <row r="257" spans="1:20" ht="12.75" customHeight="1" x14ac:dyDescent="0.2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S257" s="83"/>
      <c r="T257" s="84"/>
    </row>
    <row r="258" spans="1:20" ht="12.75" customHeight="1" x14ac:dyDescent="0.2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S258" s="83"/>
      <c r="T258" s="84"/>
    </row>
    <row r="259" spans="1:20" ht="12.75" customHeight="1" x14ac:dyDescent="0.2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S259" s="83"/>
      <c r="T259" s="84"/>
    </row>
    <row r="260" spans="1:20" ht="12.75" customHeight="1" x14ac:dyDescent="0.2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S260" s="83"/>
      <c r="T260" s="84"/>
    </row>
    <row r="261" spans="1:20" ht="12.75" customHeight="1" x14ac:dyDescent="0.2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S261" s="83"/>
      <c r="T261" s="84"/>
    </row>
    <row r="262" spans="1:20" ht="12.75" customHeight="1" x14ac:dyDescent="0.2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S262" s="83"/>
      <c r="T262" s="84"/>
    </row>
    <row r="263" spans="1:20" ht="12.75" customHeight="1" x14ac:dyDescent="0.2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S263" s="83"/>
      <c r="T263" s="84"/>
    </row>
    <row r="264" spans="1:20" ht="12.75" customHeight="1" x14ac:dyDescent="0.2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S264" s="83"/>
      <c r="T264" s="84"/>
    </row>
    <row r="265" spans="1:20" ht="12.75" customHeight="1" x14ac:dyDescent="0.2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S265" s="83"/>
      <c r="T265" s="84"/>
    </row>
    <row r="266" spans="1:20" ht="12.75" customHeight="1" x14ac:dyDescent="0.2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S266" s="83"/>
      <c r="T266" s="84"/>
    </row>
    <row r="267" spans="1:20" ht="12.75" customHeight="1" x14ac:dyDescent="0.2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S267" s="83"/>
      <c r="T267" s="84"/>
    </row>
    <row r="268" spans="1:20" ht="12.75" customHeight="1" x14ac:dyDescent="0.2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S268" s="83"/>
      <c r="T268" s="84"/>
    </row>
    <row r="269" spans="1:20" ht="12.75" customHeight="1" x14ac:dyDescent="0.2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S269" s="83"/>
      <c r="T269" s="84"/>
    </row>
    <row r="270" spans="1:20" ht="12.75" customHeight="1" x14ac:dyDescent="0.2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S270" s="83"/>
      <c r="T270" s="84"/>
    </row>
    <row r="271" spans="1:20" ht="12.75" customHeight="1" x14ac:dyDescent="0.2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S271" s="83"/>
      <c r="T271" s="84"/>
    </row>
    <row r="272" spans="1:20" ht="12.75" customHeight="1" x14ac:dyDescent="0.2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S272" s="83"/>
      <c r="T272" s="84"/>
    </row>
    <row r="273" spans="1:20" ht="12.75" customHeight="1" x14ac:dyDescent="0.2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S273" s="83"/>
      <c r="T273" s="84"/>
    </row>
    <row r="274" spans="1:20" ht="12.75" customHeight="1" x14ac:dyDescent="0.2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S274" s="83"/>
      <c r="T274" s="84"/>
    </row>
    <row r="275" spans="1:20" ht="12.75" customHeight="1" x14ac:dyDescent="0.2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S275" s="83"/>
      <c r="T275" s="84"/>
    </row>
    <row r="276" spans="1:20" ht="12.75" customHeight="1" x14ac:dyDescent="0.2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S276" s="83"/>
      <c r="T276" s="84"/>
    </row>
    <row r="277" spans="1:20" ht="12.75" customHeight="1" x14ac:dyDescent="0.2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S277" s="83"/>
      <c r="T277" s="84"/>
    </row>
    <row r="278" spans="1:20" ht="12.75" customHeight="1" x14ac:dyDescent="0.2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S278" s="83"/>
      <c r="T278" s="84"/>
    </row>
    <row r="279" spans="1:20" ht="12.75" customHeight="1" x14ac:dyDescent="0.2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S279" s="83"/>
      <c r="T279" s="84"/>
    </row>
    <row r="280" spans="1:20" ht="12.75" customHeight="1" x14ac:dyDescent="0.2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S280" s="83"/>
      <c r="T280" s="84"/>
    </row>
    <row r="281" spans="1:20" ht="12.75" customHeight="1" x14ac:dyDescent="0.2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S281" s="83"/>
      <c r="T281" s="84"/>
    </row>
    <row r="282" spans="1:20" ht="12.75" customHeight="1" x14ac:dyDescent="0.2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S282" s="83"/>
      <c r="T282" s="84"/>
    </row>
    <row r="283" spans="1:20" ht="12.75" customHeight="1" x14ac:dyDescent="0.2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S283" s="83"/>
      <c r="T283" s="84"/>
    </row>
    <row r="284" spans="1:20" ht="12.75" customHeight="1" x14ac:dyDescent="0.2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S284" s="83"/>
      <c r="T284" s="84"/>
    </row>
    <row r="285" spans="1:20" ht="12.75" customHeight="1" x14ac:dyDescent="0.2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S285" s="83"/>
      <c r="T285" s="84"/>
    </row>
    <row r="286" spans="1:20" ht="12.75" customHeight="1" x14ac:dyDescent="0.2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S286" s="83"/>
      <c r="T286" s="84"/>
    </row>
    <row r="287" spans="1:20" ht="12.75" customHeight="1" x14ac:dyDescent="0.2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S287" s="83"/>
      <c r="T287" s="84"/>
    </row>
    <row r="288" spans="1:20" ht="12.75" customHeight="1" x14ac:dyDescent="0.2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S288" s="83"/>
      <c r="T288" s="84"/>
    </row>
    <row r="289" spans="1:20" ht="12.75" customHeight="1" x14ac:dyDescent="0.2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S289" s="83"/>
      <c r="T289" s="84"/>
    </row>
    <row r="290" spans="1:20" ht="12.75" customHeight="1" x14ac:dyDescent="0.2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S290" s="83"/>
      <c r="T290" s="84"/>
    </row>
    <row r="291" spans="1:20" ht="12.75" customHeight="1" x14ac:dyDescent="0.2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S291" s="83"/>
      <c r="T291" s="84"/>
    </row>
    <row r="292" spans="1:20" ht="12.75" customHeight="1" x14ac:dyDescent="0.2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S292" s="83"/>
      <c r="T292" s="84"/>
    </row>
    <row r="293" spans="1:20" ht="12.75" customHeight="1" x14ac:dyDescent="0.2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S293" s="83"/>
      <c r="T293" s="84"/>
    </row>
    <row r="294" spans="1:20" ht="12.75" customHeight="1" x14ac:dyDescent="0.2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S294" s="83"/>
      <c r="T294" s="84"/>
    </row>
    <row r="295" spans="1:20" ht="12.75" customHeight="1" x14ac:dyDescent="0.2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S295" s="83"/>
      <c r="T295" s="84"/>
    </row>
    <row r="296" spans="1:20" ht="12.75" customHeight="1" x14ac:dyDescent="0.2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S296" s="83"/>
      <c r="T296" s="84"/>
    </row>
    <row r="297" spans="1:20" ht="12.75" customHeight="1" x14ac:dyDescent="0.2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S297" s="83"/>
      <c r="T297" s="84"/>
    </row>
    <row r="298" spans="1:20" ht="12.75" customHeight="1" x14ac:dyDescent="0.2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S298" s="83"/>
      <c r="T298" s="84"/>
    </row>
    <row r="299" spans="1:20" ht="12.75" customHeight="1" x14ac:dyDescent="0.2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S299" s="83"/>
      <c r="T299" s="84"/>
    </row>
    <row r="300" spans="1:20" ht="12.75" customHeight="1" x14ac:dyDescent="0.2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S300" s="83"/>
      <c r="T300" s="84"/>
    </row>
    <row r="301" spans="1:20" ht="12.75" customHeight="1" x14ac:dyDescent="0.2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S301" s="83"/>
      <c r="T301" s="84"/>
    </row>
    <row r="302" spans="1:20" ht="12.75" customHeight="1" x14ac:dyDescent="0.2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S302" s="83"/>
      <c r="T302" s="84"/>
    </row>
    <row r="303" spans="1:20" ht="12.75" customHeight="1" x14ac:dyDescent="0.2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S303" s="83"/>
      <c r="T303" s="84"/>
    </row>
    <row r="304" spans="1:20" ht="12.75" customHeight="1" x14ac:dyDescent="0.2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S304" s="83"/>
      <c r="T304" s="84"/>
    </row>
    <row r="305" spans="1:20" ht="12.75" customHeight="1" x14ac:dyDescent="0.2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S305" s="83"/>
      <c r="T305" s="84"/>
    </row>
    <row r="306" spans="1:20" ht="12.75" customHeight="1" x14ac:dyDescent="0.2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S306" s="83"/>
      <c r="T306" s="84"/>
    </row>
    <row r="307" spans="1:20" ht="12.75" customHeight="1" x14ac:dyDescent="0.2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S307" s="83"/>
      <c r="T307" s="84"/>
    </row>
    <row r="308" spans="1:20" ht="12.75" customHeight="1" x14ac:dyDescent="0.2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S308" s="83"/>
      <c r="T308" s="84"/>
    </row>
    <row r="309" spans="1:20" ht="12.75" customHeight="1" x14ac:dyDescent="0.2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S309" s="83"/>
      <c r="T309" s="84"/>
    </row>
    <row r="310" spans="1:20" ht="12.75" customHeight="1" x14ac:dyDescent="0.2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S310" s="83"/>
      <c r="T310" s="84"/>
    </row>
    <row r="311" spans="1:20" ht="12.75" customHeight="1" x14ac:dyDescent="0.2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S311" s="83"/>
      <c r="T311" s="84"/>
    </row>
    <row r="312" spans="1:20" ht="12.75" customHeight="1" x14ac:dyDescent="0.2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S312" s="83"/>
      <c r="T312" s="84"/>
    </row>
    <row r="313" spans="1:20" ht="12.75" customHeight="1" x14ac:dyDescent="0.2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S313" s="83"/>
      <c r="T313" s="84"/>
    </row>
    <row r="314" spans="1:20" ht="12.75" customHeight="1" x14ac:dyDescent="0.2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S314" s="83"/>
      <c r="T314" s="84"/>
    </row>
    <row r="315" spans="1:20" ht="12.75" customHeight="1" x14ac:dyDescent="0.2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S315" s="83"/>
      <c r="T315" s="84"/>
    </row>
    <row r="316" spans="1:20" ht="12.75" customHeight="1" x14ac:dyDescent="0.2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S316" s="83"/>
      <c r="T316" s="84"/>
    </row>
    <row r="317" spans="1:20" ht="12.75" customHeight="1" x14ac:dyDescent="0.2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S317" s="83"/>
      <c r="T317" s="84"/>
    </row>
    <row r="318" spans="1:20" ht="12.75" customHeight="1" x14ac:dyDescent="0.2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S318" s="83"/>
      <c r="T318" s="84"/>
    </row>
    <row r="319" spans="1:20" ht="12.75" customHeight="1" x14ac:dyDescent="0.2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S319" s="83"/>
      <c r="T319" s="84"/>
    </row>
    <row r="320" spans="1:20" ht="12.75" customHeight="1" x14ac:dyDescent="0.2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S320" s="83"/>
      <c r="T320" s="84"/>
    </row>
    <row r="321" spans="1:20" ht="12.75" customHeight="1" x14ac:dyDescent="0.2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S321" s="83"/>
      <c r="T321" s="84"/>
    </row>
    <row r="322" spans="1:20" ht="12.75" customHeight="1" x14ac:dyDescent="0.2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S322" s="83"/>
      <c r="T322" s="84"/>
    </row>
    <row r="323" spans="1:20" ht="12.75" customHeight="1" x14ac:dyDescent="0.2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S323" s="83"/>
      <c r="T323" s="84"/>
    </row>
    <row r="324" spans="1:20" ht="12.75" customHeight="1" x14ac:dyDescent="0.2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S324" s="83"/>
      <c r="T324" s="84"/>
    </row>
    <row r="325" spans="1:20" ht="12.75" customHeight="1" x14ac:dyDescent="0.2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S325" s="83"/>
      <c r="T325" s="84"/>
    </row>
    <row r="326" spans="1:20" ht="12.75" customHeight="1" x14ac:dyDescent="0.2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S326" s="83"/>
      <c r="T326" s="84"/>
    </row>
    <row r="327" spans="1:20" ht="12.75" customHeight="1" x14ac:dyDescent="0.2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S327" s="83"/>
      <c r="T327" s="84"/>
    </row>
    <row r="328" spans="1:20" ht="12.75" customHeight="1" x14ac:dyDescent="0.2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S328" s="83"/>
      <c r="T328" s="84"/>
    </row>
    <row r="329" spans="1:20" ht="12.75" customHeight="1" x14ac:dyDescent="0.2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S329" s="83"/>
      <c r="T329" s="84"/>
    </row>
    <row r="330" spans="1:20" ht="12.75" customHeight="1" x14ac:dyDescent="0.2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S330" s="83"/>
      <c r="T330" s="84"/>
    </row>
    <row r="331" spans="1:20" ht="12.75" customHeight="1" x14ac:dyDescent="0.2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S331" s="83"/>
      <c r="T331" s="84"/>
    </row>
    <row r="332" spans="1:20" ht="12.75" customHeight="1" x14ac:dyDescent="0.2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S332" s="83"/>
      <c r="T332" s="84"/>
    </row>
    <row r="333" spans="1:20" ht="12.75" customHeight="1" x14ac:dyDescent="0.2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S333" s="83"/>
      <c r="T333" s="84"/>
    </row>
    <row r="334" spans="1:20" ht="12.75" customHeight="1" x14ac:dyDescent="0.2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S334" s="83"/>
      <c r="T334" s="84"/>
    </row>
    <row r="335" spans="1:20" ht="12.75" customHeight="1" x14ac:dyDescent="0.2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S335" s="83"/>
      <c r="T335" s="84"/>
    </row>
    <row r="336" spans="1:20" ht="12.75" customHeight="1" x14ac:dyDescent="0.2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S336" s="83"/>
      <c r="T336" s="84"/>
    </row>
    <row r="337" spans="1:20" ht="12.75" customHeight="1" x14ac:dyDescent="0.2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S337" s="83"/>
      <c r="T337" s="84"/>
    </row>
    <row r="338" spans="1:20" ht="12.75" customHeight="1" x14ac:dyDescent="0.2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S338" s="83"/>
      <c r="T338" s="84"/>
    </row>
    <row r="339" spans="1:20" ht="12.75" customHeight="1" x14ac:dyDescent="0.2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S339" s="83"/>
      <c r="T339" s="84"/>
    </row>
    <row r="340" spans="1:20" ht="12.75" customHeight="1" x14ac:dyDescent="0.2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S340" s="83"/>
      <c r="T340" s="84"/>
    </row>
    <row r="341" spans="1:20" ht="12.75" customHeight="1" x14ac:dyDescent="0.2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S341" s="83"/>
      <c r="T341" s="84"/>
    </row>
    <row r="342" spans="1:20" ht="12.75" customHeight="1" x14ac:dyDescent="0.2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S342" s="83"/>
      <c r="T342" s="84"/>
    </row>
    <row r="343" spans="1:20" ht="12.75" customHeight="1" x14ac:dyDescent="0.2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S343" s="83"/>
      <c r="T343" s="84"/>
    </row>
    <row r="344" spans="1:20" ht="12.75" customHeight="1" x14ac:dyDescent="0.2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S344" s="83"/>
      <c r="T344" s="84"/>
    </row>
    <row r="345" spans="1:20" ht="12.75" customHeight="1" x14ac:dyDescent="0.2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S345" s="83"/>
      <c r="T345" s="84"/>
    </row>
    <row r="346" spans="1:20" ht="12.75" customHeight="1" x14ac:dyDescent="0.2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S346" s="83"/>
      <c r="T346" s="84"/>
    </row>
    <row r="347" spans="1:20" ht="12.75" customHeight="1" x14ac:dyDescent="0.2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S347" s="83"/>
      <c r="T347" s="84"/>
    </row>
    <row r="348" spans="1:20" ht="12.75" customHeight="1" x14ac:dyDescent="0.2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S348" s="83"/>
      <c r="T348" s="84"/>
    </row>
    <row r="349" spans="1:20" ht="12.75" customHeight="1" x14ac:dyDescent="0.2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S349" s="83"/>
      <c r="T349" s="84"/>
    </row>
    <row r="350" spans="1:20" ht="12.75" customHeight="1" x14ac:dyDescent="0.2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S350" s="83"/>
      <c r="T350" s="84"/>
    </row>
    <row r="351" spans="1:20" ht="12.75" customHeight="1" x14ac:dyDescent="0.2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S351" s="83"/>
      <c r="T351" s="84"/>
    </row>
    <row r="352" spans="1:20" ht="12.75" customHeight="1" x14ac:dyDescent="0.2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S352" s="83"/>
      <c r="T352" s="84"/>
    </row>
    <row r="353" spans="1:20" ht="12.75" customHeight="1" x14ac:dyDescent="0.2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S353" s="83"/>
      <c r="T353" s="84"/>
    </row>
    <row r="354" spans="1:20" ht="12.75" customHeight="1" x14ac:dyDescent="0.2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S354" s="83"/>
      <c r="T354" s="84"/>
    </row>
    <row r="355" spans="1:20" ht="12.75" customHeight="1" x14ac:dyDescent="0.2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S355" s="83"/>
      <c r="T355" s="84"/>
    </row>
    <row r="356" spans="1:20" ht="12.75" customHeight="1" x14ac:dyDescent="0.2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S356" s="83"/>
      <c r="T356" s="84"/>
    </row>
    <row r="357" spans="1:20" ht="12.75" customHeight="1" x14ac:dyDescent="0.2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S357" s="83"/>
      <c r="T357" s="84"/>
    </row>
    <row r="358" spans="1:20" ht="12.75" customHeight="1" x14ac:dyDescent="0.2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S358" s="83"/>
      <c r="T358" s="84"/>
    </row>
    <row r="359" spans="1:20" ht="12.75" customHeight="1" x14ac:dyDescent="0.2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S359" s="83"/>
      <c r="T359" s="84"/>
    </row>
    <row r="360" spans="1:20" ht="12.75" customHeight="1" x14ac:dyDescent="0.2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S360" s="83"/>
      <c r="T360" s="84"/>
    </row>
    <row r="361" spans="1:20" ht="12.75" customHeight="1" x14ac:dyDescent="0.2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S361" s="83"/>
      <c r="T361" s="84"/>
    </row>
    <row r="362" spans="1:20" ht="12.75" customHeight="1" x14ac:dyDescent="0.2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S362" s="83"/>
      <c r="T362" s="84"/>
    </row>
    <row r="363" spans="1:20" ht="12.75" customHeight="1" x14ac:dyDescent="0.2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S363" s="83"/>
      <c r="T363" s="84"/>
    </row>
    <row r="364" spans="1:20" ht="12.75" customHeight="1" x14ac:dyDescent="0.2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S364" s="83"/>
      <c r="T364" s="84"/>
    </row>
    <row r="365" spans="1:20" ht="12.75" customHeight="1" x14ac:dyDescent="0.2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S365" s="83"/>
      <c r="T365" s="84"/>
    </row>
    <row r="366" spans="1:20" ht="12.75" customHeight="1" x14ac:dyDescent="0.2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S366" s="83"/>
      <c r="T366" s="84"/>
    </row>
    <row r="367" spans="1:20" ht="12.75" customHeight="1" x14ac:dyDescent="0.2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S367" s="83"/>
      <c r="T367" s="84"/>
    </row>
    <row r="368" spans="1:20" ht="12.75" customHeight="1" x14ac:dyDescent="0.2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S368" s="83"/>
      <c r="T368" s="84"/>
    </row>
    <row r="369" spans="1:20" ht="12.75" customHeight="1" x14ac:dyDescent="0.2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S369" s="83"/>
      <c r="T369" s="84"/>
    </row>
    <row r="370" spans="1:20" ht="12.75" customHeight="1" x14ac:dyDescent="0.2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S370" s="83"/>
      <c r="T370" s="84"/>
    </row>
    <row r="371" spans="1:20" ht="12.75" customHeight="1" x14ac:dyDescent="0.2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S371" s="83"/>
      <c r="T371" s="84"/>
    </row>
    <row r="372" spans="1:20" ht="12.75" customHeight="1" x14ac:dyDescent="0.2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S372" s="83"/>
      <c r="T372" s="84"/>
    </row>
    <row r="373" spans="1:20" ht="12.75" customHeight="1" x14ac:dyDescent="0.2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S373" s="83"/>
      <c r="T373" s="84"/>
    </row>
    <row r="374" spans="1:20" ht="12.75" customHeight="1" x14ac:dyDescent="0.2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S374" s="83"/>
      <c r="T374" s="84"/>
    </row>
    <row r="375" spans="1:20" ht="12.75" customHeight="1" x14ac:dyDescent="0.2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S375" s="83"/>
      <c r="T375" s="84"/>
    </row>
    <row r="376" spans="1:20" ht="12.75" customHeight="1" x14ac:dyDescent="0.2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S376" s="83"/>
      <c r="T376" s="84"/>
    </row>
    <row r="377" spans="1:20" ht="12.75" customHeight="1" x14ac:dyDescent="0.2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S377" s="83"/>
      <c r="T377" s="84"/>
    </row>
    <row r="378" spans="1:20" ht="12.75" customHeight="1" x14ac:dyDescent="0.2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S378" s="83"/>
      <c r="T378" s="84"/>
    </row>
    <row r="379" spans="1:20" ht="12.75" customHeight="1" x14ac:dyDescent="0.2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S379" s="83"/>
      <c r="T379" s="84"/>
    </row>
    <row r="380" spans="1:20" ht="12.75" customHeight="1" x14ac:dyDescent="0.2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S380" s="83"/>
      <c r="T380" s="84"/>
    </row>
    <row r="381" spans="1:20" ht="12.75" customHeight="1" x14ac:dyDescent="0.2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S381" s="83"/>
      <c r="T381" s="84"/>
    </row>
    <row r="382" spans="1:20" ht="12.75" customHeight="1" x14ac:dyDescent="0.2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S382" s="83"/>
      <c r="T382" s="84"/>
    </row>
    <row r="383" spans="1:20" ht="12.75" customHeight="1" x14ac:dyDescent="0.2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S383" s="83"/>
      <c r="T383" s="84"/>
    </row>
    <row r="384" spans="1:20" ht="12.75" customHeight="1" x14ac:dyDescent="0.2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S384" s="83"/>
      <c r="T384" s="84"/>
    </row>
    <row r="385" spans="1:20" ht="12.75" customHeight="1" x14ac:dyDescent="0.2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S385" s="83"/>
      <c r="T385" s="84"/>
    </row>
    <row r="386" spans="1:20" ht="12.75" customHeight="1" x14ac:dyDescent="0.2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S386" s="83"/>
      <c r="T386" s="84"/>
    </row>
    <row r="387" spans="1:20" ht="12.75" customHeight="1" x14ac:dyDescent="0.2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S387" s="83"/>
      <c r="T387" s="84"/>
    </row>
    <row r="388" spans="1:20" ht="12.75" customHeight="1" x14ac:dyDescent="0.2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S388" s="83"/>
      <c r="T388" s="84"/>
    </row>
    <row r="389" spans="1:20" ht="12.75" customHeight="1" x14ac:dyDescent="0.2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S389" s="83"/>
      <c r="T389" s="84"/>
    </row>
    <row r="390" spans="1:20" ht="12.75" customHeight="1" x14ac:dyDescent="0.2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S390" s="83"/>
      <c r="T390" s="84"/>
    </row>
    <row r="391" spans="1:20" ht="12.75" customHeight="1" x14ac:dyDescent="0.2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S391" s="83"/>
      <c r="T391" s="84"/>
    </row>
    <row r="392" spans="1:20" ht="12.75" customHeight="1" x14ac:dyDescent="0.2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S392" s="83"/>
      <c r="T392" s="84"/>
    </row>
    <row r="393" spans="1:20" ht="12.75" customHeight="1" x14ac:dyDescent="0.2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S393" s="83"/>
      <c r="T393" s="84"/>
    </row>
    <row r="394" spans="1:20" ht="12.75" customHeight="1" x14ac:dyDescent="0.2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S394" s="83"/>
      <c r="T394" s="84"/>
    </row>
    <row r="395" spans="1:20" ht="12.75" customHeight="1" x14ac:dyDescent="0.2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S395" s="83"/>
      <c r="T395" s="84"/>
    </row>
    <row r="396" spans="1:20" ht="12.75" customHeight="1" x14ac:dyDescent="0.2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S396" s="83"/>
      <c r="T396" s="84"/>
    </row>
    <row r="397" spans="1:20" ht="12.75" customHeight="1" x14ac:dyDescent="0.2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S397" s="83"/>
      <c r="T397" s="84"/>
    </row>
    <row r="398" spans="1:20" ht="12.75" customHeight="1" x14ac:dyDescent="0.2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S398" s="83"/>
      <c r="T398" s="84"/>
    </row>
    <row r="399" spans="1:20" ht="12.75" customHeight="1" x14ac:dyDescent="0.2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S399" s="83"/>
      <c r="T399" s="84"/>
    </row>
    <row r="400" spans="1:20" ht="12.75" customHeight="1" x14ac:dyDescent="0.2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S400" s="83"/>
      <c r="T400" s="84"/>
    </row>
    <row r="401" spans="1:20" ht="12.75" customHeight="1" x14ac:dyDescent="0.2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S401" s="83"/>
      <c r="T401" s="84"/>
    </row>
    <row r="402" spans="1:20" ht="12.75" customHeight="1" x14ac:dyDescent="0.2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S402" s="83"/>
      <c r="T402" s="84"/>
    </row>
    <row r="403" spans="1:20" ht="12.75" customHeight="1" x14ac:dyDescent="0.2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S403" s="83"/>
      <c r="T403" s="84"/>
    </row>
    <row r="404" spans="1:20" ht="12.75" customHeight="1" x14ac:dyDescent="0.2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S404" s="83"/>
      <c r="T404" s="84"/>
    </row>
    <row r="405" spans="1:20" ht="12.75" customHeight="1" x14ac:dyDescent="0.2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S405" s="83"/>
      <c r="T405" s="84"/>
    </row>
    <row r="406" spans="1:20" ht="12.75" customHeight="1" x14ac:dyDescent="0.2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S406" s="83"/>
      <c r="T406" s="84"/>
    </row>
    <row r="407" spans="1:20" ht="12.75" customHeight="1" x14ac:dyDescent="0.2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S407" s="83"/>
      <c r="T407" s="84"/>
    </row>
    <row r="408" spans="1:20" ht="12.75" customHeight="1" x14ac:dyDescent="0.2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S408" s="83"/>
      <c r="T408" s="84"/>
    </row>
    <row r="409" spans="1:20" ht="12.75" customHeight="1" x14ac:dyDescent="0.2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S409" s="83"/>
      <c r="T409" s="84"/>
    </row>
    <row r="410" spans="1:20" ht="12.75" customHeight="1" x14ac:dyDescent="0.2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S410" s="83"/>
      <c r="T410" s="84"/>
    </row>
    <row r="411" spans="1:20" ht="12.75" customHeight="1" x14ac:dyDescent="0.2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S411" s="83"/>
      <c r="T411" s="84"/>
    </row>
    <row r="412" spans="1:20" ht="12.75" customHeight="1" x14ac:dyDescent="0.2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S412" s="83"/>
      <c r="T412" s="84"/>
    </row>
    <row r="413" spans="1:20" ht="12.75" customHeight="1" x14ac:dyDescent="0.2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S413" s="83"/>
      <c r="T413" s="84"/>
    </row>
    <row r="414" spans="1:20" ht="12.75" customHeight="1" x14ac:dyDescent="0.2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S414" s="83"/>
      <c r="T414" s="84"/>
    </row>
    <row r="415" spans="1:20" ht="12.75" customHeight="1" x14ac:dyDescent="0.2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S415" s="83"/>
      <c r="T415" s="84"/>
    </row>
    <row r="416" spans="1:20" ht="12.75" customHeight="1" x14ac:dyDescent="0.2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S416" s="83"/>
      <c r="T416" s="84"/>
    </row>
    <row r="417" spans="1:20" ht="12.75" customHeight="1" x14ac:dyDescent="0.2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S417" s="83"/>
      <c r="T417" s="84"/>
    </row>
    <row r="418" spans="1:20" ht="12.75" customHeight="1" x14ac:dyDescent="0.2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S418" s="83"/>
      <c r="T418" s="84"/>
    </row>
    <row r="419" spans="1:20" ht="12.75" customHeight="1" x14ac:dyDescent="0.2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S419" s="83"/>
      <c r="T419" s="84"/>
    </row>
    <row r="420" spans="1:20" ht="12.75" customHeight="1" x14ac:dyDescent="0.2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S420" s="83"/>
      <c r="T420" s="84"/>
    </row>
    <row r="421" spans="1:20" ht="12.75" customHeight="1" x14ac:dyDescent="0.2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S421" s="83"/>
      <c r="T421" s="84"/>
    </row>
    <row r="422" spans="1:20" ht="12.75" customHeight="1" x14ac:dyDescent="0.2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S422" s="83"/>
      <c r="T422" s="84"/>
    </row>
    <row r="423" spans="1:20" ht="12.75" customHeight="1" x14ac:dyDescent="0.2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S423" s="83"/>
      <c r="T423" s="84"/>
    </row>
    <row r="424" spans="1:20" ht="12.75" customHeight="1" x14ac:dyDescent="0.2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S424" s="83"/>
      <c r="T424" s="84"/>
    </row>
    <row r="425" spans="1:20" ht="12.75" customHeight="1" x14ac:dyDescent="0.2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S425" s="83"/>
      <c r="T425" s="84"/>
    </row>
    <row r="426" spans="1:20" ht="12.75" customHeight="1" x14ac:dyDescent="0.2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S426" s="83"/>
      <c r="T426" s="84"/>
    </row>
    <row r="427" spans="1:20" ht="12.75" customHeight="1" x14ac:dyDescent="0.2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S427" s="83"/>
      <c r="T427" s="84"/>
    </row>
    <row r="428" spans="1:20" ht="12.75" customHeight="1" x14ac:dyDescent="0.2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S428" s="83"/>
      <c r="T428" s="84"/>
    </row>
    <row r="429" spans="1:20" ht="12.75" customHeight="1" x14ac:dyDescent="0.2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S429" s="83"/>
      <c r="T429" s="84"/>
    </row>
    <row r="430" spans="1:20" ht="12.75" customHeight="1" x14ac:dyDescent="0.2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S430" s="83"/>
      <c r="T430" s="84"/>
    </row>
    <row r="431" spans="1:20" ht="12.75" customHeight="1" x14ac:dyDescent="0.2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S431" s="83"/>
      <c r="T431" s="84"/>
    </row>
    <row r="432" spans="1:20" ht="12.75" customHeight="1" x14ac:dyDescent="0.2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S432" s="83"/>
      <c r="T432" s="84"/>
    </row>
    <row r="433" spans="1:20" ht="12.75" customHeight="1" x14ac:dyDescent="0.2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S433" s="83"/>
      <c r="T433" s="84"/>
    </row>
    <row r="434" spans="1:20" ht="12.75" customHeight="1" x14ac:dyDescent="0.2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S434" s="83"/>
      <c r="T434" s="84"/>
    </row>
    <row r="435" spans="1:20" ht="12.75" customHeight="1" x14ac:dyDescent="0.2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S435" s="83"/>
      <c r="T435" s="84"/>
    </row>
    <row r="436" spans="1:20" ht="12.75" customHeight="1" x14ac:dyDescent="0.2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S436" s="83"/>
      <c r="T436" s="84"/>
    </row>
    <row r="437" spans="1:20" ht="12.75" customHeight="1" x14ac:dyDescent="0.2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S437" s="83"/>
      <c r="T437" s="84"/>
    </row>
    <row r="438" spans="1:20" ht="12.75" customHeight="1" x14ac:dyDescent="0.2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S438" s="83"/>
      <c r="T438" s="84"/>
    </row>
    <row r="439" spans="1:20" ht="12.75" customHeight="1" x14ac:dyDescent="0.2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S439" s="83"/>
      <c r="T439" s="84"/>
    </row>
    <row r="440" spans="1:20" ht="12.75" customHeight="1" x14ac:dyDescent="0.2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S440" s="83"/>
      <c r="T440" s="84"/>
    </row>
    <row r="441" spans="1:20" ht="12.75" customHeight="1" x14ac:dyDescent="0.2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S441" s="83"/>
      <c r="T441" s="84"/>
    </row>
    <row r="442" spans="1:20" ht="12.75" customHeight="1" x14ac:dyDescent="0.2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S442" s="83"/>
      <c r="T442" s="84"/>
    </row>
    <row r="443" spans="1:20" ht="12.75" customHeight="1" x14ac:dyDescent="0.2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S443" s="83"/>
      <c r="T443" s="84"/>
    </row>
    <row r="444" spans="1:20" ht="12.75" customHeight="1" x14ac:dyDescent="0.2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S444" s="83"/>
      <c r="T444" s="84"/>
    </row>
    <row r="445" spans="1:20" ht="12.75" customHeight="1" x14ac:dyDescent="0.2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S445" s="83"/>
      <c r="T445" s="84"/>
    </row>
    <row r="446" spans="1:20" ht="12.75" customHeight="1" x14ac:dyDescent="0.2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S446" s="83"/>
      <c r="T446" s="84"/>
    </row>
    <row r="447" spans="1:20" ht="12.75" customHeight="1" x14ac:dyDescent="0.2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S447" s="83"/>
      <c r="T447" s="84"/>
    </row>
    <row r="448" spans="1:20" ht="12.75" customHeight="1" x14ac:dyDescent="0.2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S448" s="83"/>
      <c r="T448" s="84"/>
    </row>
    <row r="449" spans="1:20" ht="12.75" customHeight="1" x14ac:dyDescent="0.2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S449" s="83"/>
      <c r="T449" s="84"/>
    </row>
    <row r="450" spans="1:20" ht="12.75" customHeight="1" x14ac:dyDescent="0.2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S450" s="83"/>
      <c r="T450" s="84"/>
    </row>
    <row r="451" spans="1:20" ht="12.75" customHeight="1" x14ac:dyDescent="0.2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S451" s="83"/>
      <c r="T451" s="84"/>
    </row>
    <row r="452" spans="1:20" ht="12.75" customHeight="1" x14ac:dyDescent="0.2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S452" s="83"/>
      <c r="T452" s="84"/>
    </row>
    <row r="453" spans="1:20" ht="12.75" customHeight="1" x14ac:dyDescent="0.2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S453" s="83"/>
      <c r="T453" s="84"/>
    </row>
    <row r="454" spans="1:20" ht="12.75" customHeight="1" x14ac:dyDescent="0.2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S454" s="83"/>
      <c r="T454" s="84"/>
    </row>
    <row r="455" spans="1:20" ht="12.75" customHeight="1" x14ac:dyDescent="0.2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S455" s="83"/>
      <c r="T455" s="84"/>
    </row>
    <row r="456" spans="1:20" ht="12.75" customHeight="1" x14ac:dyDescent="0.2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S456" s="83"/>
      <c r="T456" s="84"/>
    </row>
    <row r="457" spans="1:20" ht="12.75" customHeight="1" x14ac:dyDescent="0.2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S457" s="83"/>
      <c r="T457" s="84"/>
    </row>
    <row r="458" spans="1:20" ht="12.75" customHeight="1" x14ac:dyDescent="0.2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S458" s="83"/>
      <c r="T458" s="84"/>
    </row>
    <row r="459" spans="1:20" ht="12.75" customHeight="1" x14ac:dyDescent="0.2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S459" s="83"/>
      <c r="T459" s="84"/>
    </row>
    <row r="460" spans="1:20" ht="12.75" customHeight="1" x14ac:dyDescent="0.2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S460" s="83"/>
      <c r="T460" s="84"/>
    </row>
    <row r="461" spans="1:20" ht="12.75" customHeight="1" x14ac:dyDescent="0.2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S461" s="83"/>
      <c r="T461" s="84"/>
    </row>
    <row r="462" spans="1:20" ht="12.75" customHeight="1" x14ac:dyDescent="0.2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S462" s="83"/>
      <c r="T462" s="84"/>
    </row>
    <row r="463" spans="1:20" ht="12.75" customHeight="1" x14ac:dyDescent="0.2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S463" s="83"/>
      <c r="T463" s="84"/>
    </row>
    <row r="464" spans="1:20" ht="12.75" customHeight="1" x14ac:dyDescent="0.2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S464" s="83"/>
      <c r="T464" s="84"/>
    </row>
    <row r="465" spans="1:20" ht="12.75" customHeight="1" x14ac:dyDescent="0.2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S465" s="83"/>
      <c r="T465" s="84"/>
    </row>
    <row r="466" spans="1:20" ht="12.75" customHeight="1" x14ac:dyDescent="0.2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S466" s="83"/>
      <c r="T466" s="84"/>
    </row>
    <row r="467" spans="1:20" ht="12.75" customHeight="1" x14ac:dyDescent="0.2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S467" s="83"/>
      <c r="T467" s="84"/>
    </row>
    <row r="468" spans="1:20" ht="12.75" customHeight="1" x14ac:dyDescent="0.2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S468" s="83"/>
      <c r="T468" s="84"/>
    </row>
    <row r="469" spans="1:20" ht="12.75" customHeight="1" x14ac:dyDescent="0.2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S469" s="83"/>
      <c r="T469" s="84"/>
    </row>
    <row r="470" spans="1:20" ht="12.75" customHeight="1" x14ac:dyDescent="0.2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S470" s="83"/>
      <c r="T470" s="84"/>
    </row>
    <row r="471" spans="1:20" ht="12.75" customHeight="1" x14ac:dyDescent="0.2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S471" s="83"/>
      <c r="T471" s="84"/>
    </row>
    <row r="472" spans="1:20" ht="12.75" customHeight="1" x14ac:dyDescent="0.2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S472" s="83"/>
      <c r="T472" s="84"/>
    </row>
    <row r="473" spans="1:20" ht="12.75" customHeight="1" x14ac:dyDescent="0.2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S473" s="83"/>
      <c r="T473" s="84"/>
    </row>
    <row r="474" spans="1:20" ht="12.75" customHeight="1" x14ac:dyDescent="0.2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S474" s="83"/>
      <c r="T474" s="84"/>
    </row>
    <row r="475" spans="1:20" ht="12.75" customHeight="1" x14ac:dyDescent="0.2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S475" s="83"/>
      <c r="T475" s="84"/>
    </row>
    <row r="476" spans="1:20" ht="12.75" customHeight="1" x14ac:dyDescent="0.2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S476" s="83"/>
      <c r="T476" s="84"/>
    </row>
    <row r="477" spans="1:20" ht="12.75" customHeight="1" x14ac:dyDescent="0.2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S477" s="83"/>
      <c r="T477" s="84"/>
    </row>
    <row r="478" spans="1:20" ht="12.75" customHeight="1" x14ac:dyDescent="0.2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S478" s="83"/>
      <c r="T478" s="84"/>
    </row>
    <row r="479" spans="1:20" ht="12.75" customHeight="1" x14ac:dyDescent="0.2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S479" s="83"/>
      <c r="T479" s="84"/>
    </row>
    <row r="480" spans="1:20" ht="12.75" customHeight="1" x14ac:dyDescent="0.2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S480" s="83"/>
      <c r="T480" s="84"/>
    </row>
    <row r="481" spans="1:20" ht="12.75" customHeight="1" x14ac:dyDescent="0.2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S481" s="83"/>
      <c r="T481" s="84"/>
    </row>
    <row r="482" spans="1:20" ht="12.75" customHeight="1" x14ac:dyDescent="0.2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S482" s="83"/>
      <c r="T482" s="84"/>
    </row>
    <row r="483" spans="1:20" ht="12.75" customHeight="1" x14ac:dyDescent="0.2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S483" s="83"/>
      <c r="T483" s="84"/>
    </row>
    <row r="484" spans="1:20" ht="12.75" customHeight="1" x14ac:dyDescent="0.2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S484" s="83"/>
      <c r="T484" s="84"/>
    </row>
    <row r="485" spans="1:20" ht="12.75" customHeight="1" x14ac:dyDescent="0.2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S485" s="83"/>
      <c r="T485" s="84"/>
    </row>
    <row r="486" spans="1:20" ht="12.75" customHeight="1" x14ac:dyDescent="0.2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S486" s="83"/>
      <c r="T486" s="84"/>
    </row>
    <row r="487" spans="1:20" ht="12.75" customHeight="1" x14ac:dyDescent="0.2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S487" s="83"/>
      <c r="T487" s="84"/>
    </row>
    <row r="488" spans="1:20" ht="12.75" customHeight="1" x14ac:dyDescent="0.2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S488" s="83"/>
      <c r="T488" s="84"/>
    </row>
    <row r="489" spans="1:20" ht="12.75" customHeight="1" x14ac:dyDescent="0.2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S489" s="83"/>
      <c r="T489" s="84"/>
    </row>
    <row r="490" spans="1:20" ht="12.75" customHeight="1" x14ac:dyDescent="0.2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S490" s="83"/>
      <c r="T490" s="84"/>
    </row>
    <row r="491" spans="1:20" ht="12.75" customHeight="1" x14ac:dyDescent="0.2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S491" s="83"/>
      <c r="T491" s="84"/>
    </row>
    <row r="492" spans="1:20" ht="12.75" customHeight="1" x14ac:dyDescent="0.2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S492" s="83"/>
      <c r="T492" s="84"/>
    </row>
    <row r="493" spans="1:20" ht="12.75" customHeight="1" x14ac:dyDescent="0.2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S493" s="83"/>
      <c r="T493" s="84"/>
    </row>
    <row r="494" spans="1:20" ht="12.75" customHeight="1" x14ac:dyDescent="0.2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S494" s="83"/>
      <c r="T494" s="84"/>
    </row>
    <row r="495" spans="1:20" ht="12.75" customHeight="1" x14ac:dyDescent="0.2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S495" s="83"/>
      <c r="T495" s="84"/>
    </row>
    <row r="496" spans="1:20" ht="12.75" customHeight="1" x14ac:dyDescent="0.2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S496" s="83"/>
      <c r="T496" s="84"/>
    </row>
    <row r="497" spans="1:20" ht="12.75" customHeight="1" x14ac:dyDescent="0.2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S497" s="83"/>
      <c r="T497" s="84"/>
    </row>
    <row r="498" spans="1:20" ht="12.75" customHeight="1" x14ac:dyDescent="0.2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S498" s="83"/>
      <c r="T498" s="84"/>
    </row>
    <row r="499" spans="1:20" ht="12.75" customHeight="1" x14ac:dyDescent="0.2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S499" s="83"/>
      <c r="T499" s="84"/>
    </row>
    <row r="500" spans="1:20" ht="12.75" customHeight="1" x14ac:dyDescent="0.2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S500" s="83"/>
      <c r="T500" s="84"/>
    </row>
    <row r="501" spans="1:20" ht="12.75" customHeight="1" x14ac:dyDescent="0.2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S501" s="83"/>
      <c r="T501" s="84"/>
    </row>
    <row r="502" spans="1:20" ht="12.75" customHeight="1" x14ac:dyDescent="0.2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S502" s="83"/>
      <c r="T502" s="84"/>
    </row>
    <row r="503" spans="1:20" ht="12.75" customHeight="1" x14ac:dyDescent="0.2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S503" s="83"/>
      <c r="T503" s="84"/>
    </row>
    <row r="504" spans="1:20" ht="12.75" customHeight="1" x14ac:dyDescent="0.2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S504" s="83"/>
      <c r="T504" s="84"/>
    </row>
    <row r="505" spans="1:20" ht="12.75" customHeight="1" x14ac:dyDescent="0.2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S505" s="83"/>
      <c r="T505" s="84"/>
    </row>
    <row r="506" spans="1:20" ht="12.75" customHeight="1" x14ac:dyDescent="0.2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S506" s="83"/>
      <c r="T506" s="84"/>
    </row>
    <row r="507" spans="1:20" ht="12.75" customHeight="1" x14ac:dyDescent="0.2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S507" s="83"/>
      <c r="T507" s="84"/>
    </row>
    <row r="508" spans="1:20" ht="12.75" customHeight="1" x14ac:dyDescent="0.2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S508" s="83"/>
      <c r="T508" s="84"/>
    </row>
    <row r="509" spans="1:20" ht="12.75" customHeight="1" x14ac:dyDescent="0.2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S509" s="83"/>
      <c r="T509" s="84"/>
    </row>
    <row r="510" spans="1:20" ht="12.75" customHeight="1" x14ac:dyDescent="0.2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S510" s="83"/>
      <c r="T510" s="84"/>
    </row>
    <row r="511" spans="1:20" ht="12.75" customHeight="1" x14ac:dyDescent="0.2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S511" s="83"/>
      <c r="T511" s="84"/>
    </row>
    <row r="512" spans="1:20" ht="12.75" customHeight="1" x14ac:dyDescent="0.2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S512" s="83"/>
      <c r="T512" s="84"/>
    </row>
    <row r="513" spans="1:20" ht="12.75" customHeight="1" x14ac:dyDescent="0.2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S513" s="83"/>
      <c r="T513" s="84"/>
    </row>
    <row r="514" spans="1:20" ht="12.75" customHeight="1" x14ac:dyDescent="0.2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S514" s="83"/>
      <c r="T514" s="84"/>
    </row>
    <row r="515" spans="1:20" ht="12.75" customHeight="1" x14ac:dyDescent="0.2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S515" s="83"/>
      <c r="T515" s="84"/>
    </row>
    <row r="516" spans="1:20" ht="12.75" customHeight="1" x14ac:dyDescent="0.2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S516" s="83"/>
      <c r="T516" s="84"/>
    </row>
    <row r="517" spans="1:20" ht="12.75" customHeight="1" x14ac:dyDescent="0.2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S517" s="83"/>
      <c r="T517" s="84"/>
    </row>
    <row r="518" spans="1:20" ht="12.75" customHeight="1" x14ac:dyDescent="0.2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S518" s="83"/>
      <c r="T518" s="84"/>
    </row>
    <row r="519" spans="1:20" ht="12.75" customHeight="1" x14ac:dyDescent="0.2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S519" s="83"/>
      <c r="T519" s="84"/>
    </row>
    <row r="520" spans="1:20" ht="12.75" customHeight="1" x14ac:dyDescent="0.2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S520" s="83"/>
      <c r="T520" s="84"/>
    </row>
    <row r="521" spans="1:20" ht="12.75" customHeight="1" x14ac:dyDescent="0.2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S521" s="83"/>
      <c r="T521" s="84"/>
    </row>
    <row r="522" spans="1:20" ht="12.75" customHeight="1" x14ac:dyDescent="0.2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S522" s="83"/>
      <c r="T522" s="84"/>
    </row>
    <row r="523" spans="1:20" ht="12.75" customHeight="1" x14ac:dyDescent="0.2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S523" s="83"/>
      <c r="T523" s="84"/>
    </row>
    <row r="524" spans="1:20" ht="12.75" customHeight="1" x14ac:dyDescent="0.2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S524" s="83"/>
      <c r="T524" s="84"/>
    </row>
    <row r="525" spans="1:20" ht="12.75" customHeight="1" x14ac:dyDescent="0.2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S525" s="83"/>
      <c r="T525" s="84"/>
    </row>
    <row r="526" spans="1:20" ht="12.75" customHeight="1" x14ac:dyDescent="0.2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S526" s="83"/>
      <c r="T526" s="84"/>
    </row>
    <row r="527" spans="1:20" ht="12.75" customHeight="1" x14ac:dyDescent="0.2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S527" s="83"/>
      <c r="T527" s="84"/>
    </row>
    <row r="528" spans="1:20" ht="12.75" customHeight="1" x14ac:dyDescent="0.2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S528" s="83"/>
      <c r="T528" s="84"/>
    </row>
    <row r="529" spans="1:20" ht="12.75" customHeight="1" x14ac:dyDescent="0.2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S529" s="83"/>
      <c r="T529" s="84"/>
    </row>
    <row r="530" spans="1:20" ht="12.75" customHeight="1" x14ac:dyDescent="0.2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S530" s="83"/>
      <c r="T530" s="84"/>
    </row>
    <row r="531" spans="1:20" ht="12.75" customHeight="1" x14ac:dyDescent="0.2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S531" s="83"/>
      <c r="T531" s="84"/>
    </row>
    <row r="532" spans="1:20" ht="12.75" customHeight="1" x14ac:dyDescent="0.2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S532" s="83"/>
      <c r="T532" s="84"/>
    </row>
    <row r="533" spans="1:20" ht="12.75" customHeight="1" x14ac:dyDescent="0.2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S533" s="83"/>
      <c r="T533" s="84"/>
    </row>
    <row r="534" spans="1:20" ht="12.75" customHeight="1" x14ac:dyDescent="0.2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S534" s="83"/>
      <c r="T534" s="84"/>
    </row>
    <row r="535" spans="1:20" ht="12.75" customHeight="1" x14ac:dyDescent="0.2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S535" s="83"/>
      <c r="T535" s="84"/>
    </row>
    <row r="536" spans="1:20" ht="12.75" customHeight="1" x14ac:dyDescent="0.2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S536" s="83"/>
      <c r="T536" s="84"/>
    </row>
    <row r="537" spans="1:20" ht="12.75" customHeight="1" x14ac:dyDescent="0.2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S537" s="83"/>
      <c r="T537" s="84"/>
    </row>
    <row r="538" spans="1:20" ht="12.75" customHeight="1" x14ac:dyDescent="0.2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S538" s="83"/>
      <c r="T538" s="84"/>
    </row>
    <row r="539" spans="1:20" ht="12.75" customHeight="1" x14ac:dyDescent="0.2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S539" s="83"/>
      <c r="T539" s="84"/>
    </row>
    <row r="540" spans="1:20" ht="12.75" customHeight="1" x14ac:dyDescent="0.2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S540" s="83"/>
      <c r="T540" s="84"/>
    </row>
    <row r="541" spans="1:20" ht="12.75" customHeight="1" x14ac:dyDescent="0.2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S541" s="83"/>
      <c r="T541" s="84"/>
    </row>
    <row r="542" spans="1:20" ht="12.75" customHeight="1" x14ac:dyDescent="0.2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S542" s="83"/>
      <c r="T542" s="84"/>
    </row>
    <row r="543" spans="1:20" ht="12.75" customHeight="1" x14ac:dyDescent="0.2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S543" s="83"/>
      <c r="T543" s="84"/>
    </row>
    <row r="544" spans="1:20" ht="12.75" customHeight="1" x14ac:dyDescent="0.2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S544" s="83"/>
      <c r="T544" s="84"/>
    </row>
    <row r="545" spans="1:20" ht="12.75" customHeight="1" x14ac:dyDescent="0.2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S545" s="83"/>
      <c r="T545" s="84"/>
    </row>
    <row r="546" spans="1:20" ht="12.75" customHeight="1" x14ac:dyDescent="0.2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S546" s="83"/>
      <c r="T546" s="84"/>
    </row>
    <row r="547" spans="1:20" ht="12.75" customHeight="1" x14ac:dyDescent="0.2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S547" s="83"/>
      <c r="T547" s="84"/>
    </row>
    <row r="548" spans="1:20" ht="12.75" customHeight="1" x14ac:dyDescent="0.2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S548" s="83"/>
      <c r="T548" s="84"/>
    </row>
    <row r="549" spans="1:20" ht="12.75" customHeight="1" x14ac:dyDescent="0.2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S549" s="83"/>
      <c r="T549" s="84"/>
    </row>
    <row r="550" spans="1:20" ht="12.75" customHeight="1" x14ac:dyDescent="0.2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S550" s="83"/>
      <c r="T550" s="84"/>
    </row>
    <row r="551" spans="1:20" ht="12.75" customHeight="1" x14ac:dyDescent="0.2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S551" s="83"/>
      <c r="T551" s="84"/>
    </row>
    <row r="552" spans="1:20" ht="12.75" customHeight="1" x14ac:dyDescent="0.2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S552" s="83"/>
      <c r="T552" s="84"/>
    </row>
    <row r="553" spans="1:20" ht="12.75" customHeight="1" x14ac:dyDescent="0.2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S553" s="83"/>
      <c r="T553" s="84"/>
    </row>
    <row r="554" spans="1:20" ht="12.75" customHeight="1" x14ac:dyDescent="0.2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S554" s="83"/>
      <c r="T554" s="84"/>
    </row>
    <row r="555" spans="1:20" ht="12.75" customHeight="1" x14ac:dyDescent="0.2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S555" s="83"/>
      <c r="T555" s="84"/>
    </row>
    <row r="556" spans="1:20" ht="12.75" customHeight="1" x14ac:dyDescent="0.2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S556" s="83"/>
      <c r="T556" s="84"/>
    </row>
    <row r="557" spans="1:20" ht="12.75" customHeight="1" x14ac:dyDescent="0.2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S557" s="83"/>
      <c r="T557" s="84"/>
    </row>
    <row r="558" spans="1:20" ht="12.75" customHeight="1" x14ac:dyDescent="0.2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S558" s="83"/>
      <c r="T558" s="84"/>
    </row>
    <row r="559" spans="1:20" ht="12.75" customHeight="1" x14ac:dyDescent="0.2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S559" s="83"/>
      <c r="T559" s="84"/>
    </row>
    <row r="560" spans="1:20" ht="12.75" customHeight="1" x14ac:dyDescent="0.2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S560" s="83"/>
      <c r="T560" s="84"/>
    </row>
    <row r="561" spans="1:20" ht="12.75" customHeight="1" x14ac:dyDescent="0.2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S561" s="83"/>
      <c r="T561" s="84"/>
    </row>
    <row r="562" spans="1:20" ht="12.75" customHeight="1" x14ac:dyDescent="0.2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S562" s="83"/>
      <c r="T562" s="84"/>
    </row>
    <row r="563" spans="1:20" ht="12.75" customHeight="1" x14ac:dyDescent="0.2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S563" s="83"/>
      <c r="T563" s="84"/>
    </row>
    <row r="564" spans="1:20" ht="12.75" customHeight="1" x14ac:dyDescent="0.2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S564" s="83"/>
      <c r="T564" s="84"/>
    </row>
    <row r="565" spans="1:20" ht="12.75" customHeight="1" x14ac:dyDescent="0.2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S565" s="83"/>
      <c r="T565" s="84"/>
    </row>
    <row r="566" spans="1:20" ht="12.75" customHeight="1" x14ac:dyDescent="0.2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S566" s="83"/>
      <c r="T566" s="84"/>
    </row>
    <row r="567" spans="1:20" ht="12.75" customHeight="1" x14ac:dyDescent="0.2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S567" s="83"/>
      <c r="T567" s="84"/>
    </row>
    <row r="568" spans="1:20" ht="12.75" customHeight="1" x14ac:dyDescent="0.2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S568" s="83"/>
      <c r="T568" s="84"/>
    </row>
    <row r="569" spans="1:20" ht="12.75" customHeight="1" x14ac:dyDescent="0.2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S569" s="83"/>
      <c r="T569" s="84"/>
    </row>
    <row r="570" spans="1:20" ht="12.75" customHeight="1" x14ac:dyDescent="0.2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S570" s="83"/>
      <c r="T570" s="84"/>
    </row>
    <row r="571" spans="1:20" ht="12.75" customHeight="1" x14ac:dyDescent="0.2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S571" s="83"/>
      <c r="T571" s="84"/>
    </row>
    <row r="572" spans="1:20" ht="12.75" customHeight="1" x14ac:dyDescent="0.2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S572" s="83"/>
      <c r="T572" s="84"/>
    </row>
    <row r="573" spans="1:20" ht="12.75" customHeight="1" x14ac:dyDescent="0.2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S573" s="83"/>
      <c r="T573" s="84"/>
    </row>
    <row r="574" spans="1:20" ht="12.75" customHeight="1" x14ac:dyDescent="0.2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S574" s="83"/>
      <c r="T574" s="84"/>
    </row>
    <row r="575" spans="1:20" ht="12.75" customHeight="1" x14ac:dyDescent="0.2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S575" s="83"/>
      <c r="T575" s="84"/>
    </row>
    <row r="576" spans="1:20" ht="12.75" customHeight="1" x14ac:dyDescent="0.2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S576" s="83"/>
      <c r="T576" s="84"/>
    </row>
    <row r="577" spans="1:20" ht="12.75" customHeight="1" x14ac:dyDescent="0.2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S577" s="83"/>
      <c r="T577" s="84"/>
    </row>
    <row r="578" spans="1:20" ht="12.75" customHeight="1" x14ac:dyDescent="0.2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S578" s="83"/>
      <c r="T578" s="84"/>
    </row>
    <row r="579" spans="1:20" ht="12.75" customHeight="1" x14ac:dyDescent="0.2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S579" s="83"/>
      <c r="T579" s="84"/>
    </row>
    <row r="580" spans="1:20" ht="12.75" customHeight="1" x14ac:dyDescent="0.2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S580" s="83"/>
      <c r="T580" s="84"/>
    </row>
    <row r="581" spans="1:20" ht="12.75" customHeight="1" x14ac:dyDescent="0.2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S581" s="83"/>
      <c r="T581" s="84"/>
    </row>
    <row r="582" spans="1:20" ht="12.75" customHeight="1" x14ac:dyDescent="0.2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S582" s="83"/>
      <c r="T582" s="84"/>
    </row>
    <row r="583" spans="1:20" ht="12.75" customHeight="1" x14ac:dyDescent="0.2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S583" s="83"/>
      <c r="T583" s="84"/>
    </row>
    <row r="584" spans="1:20" ht="12.75" customHeight="1" x14ac:dyDescent="0.2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S584" s="83"/>
      <c r="T584" s="84"/>
    </row>
    <row r="585" spans="1:20" ht="12.75" customHeight="1" x14ac:dyDescent="0.2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S585" s="83"/>
      <c r="T585" s="84"/>
    </row>
    <row r="586" spans="1:20" ht="12.75" customHeight="1" x14ac:dyDescent="0.2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S586" s="83"/>
      <c r="T586" s="84"/>
    </row>
    <row r="587" spans="1:20" ht="12.75" customHeight="1" x14ac:dyDescent="0.2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S587" s="83"/>
      <c r="T587" s="84"/>
    </row>
    <row r="588" spans="1:20" ht="12.75" customHeight="1" x14ac:dyDescent="0.2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S588" s="83"/>
      <c r="T588" s="84"/>
    </row>
    <row r="589" spans="1:20" ht="12.75" customHeight="1" x14ac:dyDescent="0.2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S589" s="83"/>
      <c r="T589" s="84"/>
    </row>
    <row r="590" spans="1:20" ht="12.75" customHeight="1" x14ac:dyDescent="0.2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S590" s="83"/>
      <c r="T590" s="84"/>
    </row>
    <row r="591" spans="1:20" ht="12.75" customHeight="1" x14ac:dyDescent="0.2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S591" s="83"/>
      <c r="T591" s="84"/>
    </row>
    <row r="592" spans="1:20" ht="12.75" customHeight="1" x14ac:dyDescent="0.2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S592" s="83"/>
      <c r="T592" s="84"/>
    </row>
    <row r="593" spans="1:20" ht="12.75" customHeight="1" x14ac:dyDescent="0.2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S593" s="83"/>
      <c r="T593" s="84"/>
    </row>
    <row r="594" spans="1:20" ht="12.75" customHeight="1" x14ac:dyDescent="0.2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S594" s="83"/>
      <c r="T594" s="84"/>
    </row>
    <row r="595" spans="1:20" ht="12.75" customHeight="1" x14ac:dyDescent="0.2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S595" s="83"/>
      <c r="T595" s="84"/>
    </row>
    <row r="596" spans="1:20" ht="12.75" customHeight="1" x14ac:dyDescent="0.2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S596" s="83"/>
      <c r="T596" s="84"/>
    </row>
    <row r="597" spans="1:20" ht="12.75" customHeight="1" x14ac:dyDescent="0.2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S597" s="83"/>
      <c r="T597" s="84"/>
    </row>
    <row r="598" spans="1:20" ht="12.75" customHeight="1" x14ac:dyDescent="0.2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S598" s="83"/>
      <c r="T598" s="84"/>
    </row>
    <row r="599" spans="1:20" ht="12.75" customHeight="1" x14ac:dyDescent="0.2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S599" s="83"/>
      <c r="T599" s="84"/>
    </row>
    <row r="600" spans="1:20" ht="12.75" customHeight="1" x14ac:dyDescent="0.2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S600" s="83"/>
      <c r="T600" s="84"/>
    </row>
    <row r="601" spans="1:20" ht="12.75" customHeight="1" x14ac:dyDescent="0.2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S601" s="83"/>
      <c r="T601" s="84"/>
    </row>
    <row r="602" spans="1:20" ht="12.75" customHeight="1" x14ac:dyDescent="0.2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S602" s="83"/>
      <c r="T602" s="84"/>
    </row>
    <row r="603" spans="1:20" ht="12.75" customHeight="1" x14ac:dyDescent="0.2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S603" s="83"/>
      <c r="T603" s="84"/>
    </row>
    <row r="604" spans="1:20" ht="12.75" customHeight="1" x14ac:dyDescent="0.2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S604" s="83"/>
      <c r="T604" s="84"/>
    </row>
    <row r="605" spans="1:20" ht="12.75" customHeight="1" x14ac:dyDescent="0.2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S605" s="83"/>
      <c r="T605" s="84"/>
    </row>
    <row r="606" spans="1:20" ht="12.75" customHeight="1" x14ac:dyDescent="0.2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S606" s="83"/>
      <c r="T606" s="84"/>
    </row>
    <row r="607" spans="1:20" ht="12.75" customHeight="1" x14ac:dyDescent="0.2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S607" s="83"/>
      <c r="T607" s="84"/>
    </row>
    <row r="608" spans="1:20" ht="12.75" customHeight="1" x14ac:dyDescent="0.2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S608" s="83"/>
      <c r="T608" s="84"/>
    </row>
    <row r="609" spans="1:20" ht="12.75" customHeight="1" x14ac:dyDescent="0.2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S609" s="83"/>
      <c r="T609" s="84"/>
    </row>
    <row r="610" spans="1:20" ht="12.75" customHeight="1" x14ac:dyDescent="0.2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S610" s="83"/>
      <c r="T610" s="84"/>
    </row>
    <row r="611" spans="1:20" ht="12.75" customHeight="1" x14ac:dyDescent="0.2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S611" s="83"/>
      <c r="T611" s="84"/>
    </row>
    <row r="612" spans="1:20" ht="12.75" customHeight="1" x14ac:dyDescent="0.2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S612" s="83"/>
      <c r="T612" s="84"/>
    </row>
    <row r="613" spans="1:20" ht="12.75" customHeight="1" x14ac:dyDescent="0.2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S613" s="83"/>
      <c r="T613" s="84"/>
    </row>
    <row r="614" spans="1:20" ht="12.75" customHeight="1" x14ac:dyDescent="0.2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S614" s="83"/>
      <c r="T614" s="84"/>
    </row>
    <row r="615" spans="1:20" ht="12.75" customHeight="1" x14ac:dyDescent="0.2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S615" s="83"/>
      <c r="T615" s="84"/>
    </row>
    <row r="616" spans="1:20" ht="12.75" customHeight="1" x14ac:dyDescent="0.2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S616" s="83"/>
      <c r="T616" s="84"/>
    </row>
    <row r="617" spans="1:20" ht="12.75" customHeight="1" x14ac:dyDescent="0.2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S617" s="83"/>
      <c r="T617" s="84"/>
    </row>
    <row r="618" spans="1:20" ht="12.75" customHeight="1" x14ac:dyDescent="0.2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S618" s="83"/>
      <c r="T618" s="84"/>
    </row>
    <row r="619" spans="1:20" ht="12.75" customHeight="1" x14ac:dyDescent="0.2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S619" s="83"/>
      <c r="T619" s="84"/>
    </row>
    <row r="620" spans="1:20" ht="12.75" customHeight="1" x14ac:dyDescent="0.2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S620" s="83"/>
      <c r="T620" s="84"/>
    </row>
    <row r="621" spans="1:20" ht="12.75" customHeight="1" x14ac:dyDescent="0.2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S621" s="83"/>
      <c r="T621" s="84"/>
    </row>
    <row r="622" spans="1:20" ht="12.75" customHeight="1" x14ac:dyDescent="0.2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S622" s="83"/>
      <c r="T622" s="84"/>
    </row>
    <row r="623" spans="1:20" ht="12.75" customHeight="1" x14ac:dyDescent="0.2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S623" s="83"/>
      <c r="T623" s="84"/>
    </row>
    <row r="624" spans="1:20" ht="12.75" customHeight="1" x14ac:dyDescent="0.2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S624" s="83"/>
      <c r="T624" s="84"/>
    </row>
    <row r="625" spans="1:20" ht="12.75" customHeight="1" x14ac:dyDescent="0.2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S625" s="83"/>
      <c r="T625" s="84"/>
    </row>
    <row r="626" spans="1:20" ht="12.75" customHeight="1" x14ac:dyDescent="0.2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S626" s="83"/>
      <c r="T626" s="84"/>
    </row>
    <row r="627" spans="1:20" ht="12.75" customHeight="1" x14ac:dyDescent="0.2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S627" s="83"/>
      <c r="T627" s="84"/>
    </row>
    <row r="628" spans="1:20" ht="12.75" customHeight="1" x14ac:dyDescent="0.2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S628" s="83"/>
      <c r="T628" s="84"/>
    </row>
    <row r="629" spans="1:20" ht="12.75" customHeight="1" x14ac:dyDescent="0.2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S629" s="83"/>
      <c r="T629" s="84"/>
    </row>
    <row r="630" spans="1:20" ht="12.75" customHeight="1" x14ac:dyDescent="0.2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S630" s="83"/>
      <c r="T630" s="84"/>
    </row>
    <row r="631" spans="1:20" ht="12.75" customHeight="1" x14ac:dyDescent="0.2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S631" s="83"/>
      <c r="T631" s="84"/>
    </row>
    <row r="632" spans="1:20" ht="12.75" customHeight="1" x14ac:dyDescent="0.2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S632" s="83"/>
      <c r="T632" s="84"/>
    </row>
    <row r="633" spans="1:20" ht="12.75" customHeight="1" x14ac:dyDescent="0.2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S633" s="83"/>
      <c r="T633" s="84"/>
    </row>
    <row r="634" spans="1:20" ht="12.75" customHeight="1" x14ac:dyDescent="0.2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S634" s="83"/>
      <c r="T634" s="84"/>
    </row>
    <row r="635" spans="1:20" ht="12.75" customHeight="1" x14ac:dyDescent="0.2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S635" s="83"/>
      <c r="T635" s="84"/>
    </row>
    <row r="636" spans="1:20" ht="12.75" customHeight="1" x14ac:dyDescent="0.2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S636" s="83"/>
      <c r="T636" s="84"/>
    </row>
    <row r="637" spans="1:20" ht="12.75" customHeight="1" x14ac:dyDescent="0.2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S637" s="83"/>
      <c r="T637" s="84"/>
    </row>
    <row r="638" spans="1:20" ht="12.75" customHeight="1" x14ac:dyDescent="0.2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S638" s="83"/>
      <c r="T638" s="84"/>
    </row>
    <row r="639" spans="1:20" ht="12.75" customHeight="1" x14ac:dyDescent="0.2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S639" s="83"/>
      <c r="T639" s="84"/>
    </row>
    <row r="640" spans="1:20" ht="12.75" customHeight="1" x14ac:dyDescent="0.2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S640" s="83"/>
      <c r="T640" s="84"/>
    </row>
    <row r="641" spans="1:20" ht="12.75" customHeight="1" x14ac:dyDescent="0.2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S641" s="83"/>
      <c r="T641" s="84"/>
    </row>
    <row r="642" spans="1:20" ht="12.75" customHeight="1" x14ac:dyDescent="0.2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S642" s="83"/>
      <c r="T642" s="84"/>
    </row>
    <row r="643" spans="1:20" ht="12.75" customHeight="1" x14ac:dyDescent="0.2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S643" s="83"/>
      <c r="T643" s="84"/>
    </row>
    <row r="644" spans="1:20" ht="12.75" customHeight="1" x14ac:dyDescent="0.2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S644" s="83"/>
      <c r="T644" s="84"/>
    </row>
    <row r="645" spans="1:20" ht="12.75" customHeight="1" x14ac:dyDescent="0.2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S645" s="83"/>
      <c r="T645" s="84"/>
    </row>
    <row r="646" spans="1:20" ht="12.75" customHeight="1" x14ac:dyDescent="0.2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S646" s="83"/>
      <c r="T646" s="84"/>
    </row>
    <row r="647" spans="1:20" ht="12.75" customHeight="1" x14ac:dyDescent="0.2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S647" s="83"/>
      <c r="T647" s="84"/>
    </row>
    <row r="648" spans="1:20" ht="12.75" customHeight="1" x14ac:dyDescent="0.2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S648" s="83"/>
      <c r="T648" s="84"/>
    </row>
    <row r="649" spans="1:20" ht="12.75" customHeight="1" x14ac:dyDescent="0.2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S649" s="83"/>
      <c r="T649" s="84"/>
    </row>
    <row r="650" spans="1:20" ht="12.75" customHeight="1" x14ac:dyDescent="0.2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S650" s="83"/>
      <c r="T650" s="84"/>
    </row>
    <row r="651" spans="1:20" ht="12.75" customHeight="1" x14ac:dyDescent="0.2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S651" s="83"/>
      <c r="T651" s="84"/>
    </row>
    <row r="652" spans="1:20" ht="12.75" customHeight="1" x14ac:dyDescent="0.2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S652" s="83"/>
      <c r="T652" s="84"/>
    </row>
    <row r="653" spans="1:20" ht="12.75" customHeight="1" x14ac:dyDescent="0.2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S653" s="83"/>
      <c r="T653" s="84"/>
    </row>
    <row r="654" spans="1:20" ht="12.75" customHeight="1" x14ac:dyDescent="0.2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S654" s="83"/>
      <c r="T654" s="84"/>
    </row>
    <row r="655" spans="1:20" ht="12.75" customHeight="1" x14ac:dyDescent="0.2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S655" s="83"/>
      <c r="T655" s="84"/>
    </row>
    <row r="656" spans="1:20" ht="12.75" customHeight="1" x14ac:dyDescent="0.2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S656" s="83"/>
      <c r="T656" s="84"/>
    </row>
    <row r="657" spans="1:20" ht="12.75" customHeight="1" x14ac:dyDescent="0.2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S657" s="83"/>
      <c r="T657" s="84"/>
    </row>
    <row r="658" spans="1:20" ht="12.75" customHeight="1" x14ac:dyDescent="0.2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S658" s="83"/>
      <c r="T658" s="84"/>
    </row>
    <row r="659" spans="1:20" ht="12.75" customHeight="1" x14ac:dyDescent="0.2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S659" s="83"/>
      <c r="T659" s="84"/>
    </row>
    <row r="660" spans="1:20" ht="12.75" customHeight="1" x14ac:dyDescent="0.2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S660" s="83"/>
      <c r="T660" s="84"/>
    </row>
    <row r="661" spans="1:20" ht="12.75" customHeight="1" x14ac:dyDescent="0.2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S661" s="83"/>
      <c r="T661" s="84"/>
    </row>
    <row r="662" spans="1:20" ht="12.75" customHeight="1" x14ac:dyDescent="0.2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S662" s="83"/>
      <c r="T662" s="84"/>
    </row>
    <row r="663" spans="1:20" ht="12.75" customHeight="1" x14ac:dyDescent="0.2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S663" s="83"/>
      <c r="T663" s="84"/>
    </row>
    <row r="664" spans="1:20" ht="12.75" customHeight="1" x14ac:dyDescent="0.2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S664" s="83"/>
      <c r="T664" s="84"/>
    </row>
    <row r="665" spans="1:20" ht="12.75" customHeight="1" x14ac:dyDescent="0.2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S665" s="83"/>
      <c r="T665" s="84"/>
    </row>
    <row r="666" spans="1:20" ht="12.75" customHeight="1" x14ac:dyDescent="0.2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S666" s="83"/>
      <c r="T666" s="84"/>
    </row>
    <row r="667" spans="1:20" ht="12.75" customHeight="1" x14ac:dyDescent="0.2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S667" s="83"/>
      <c r="T667" s="84"/>
    </row>
    <row r="668" spans="1:20" ht="12.75" customHeight="1" x14ac:dyDescent="0.2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S668" s="83"/>
      <c r="T668" s="84"/>
    </row>
    <row r="669" spans="1:20" ht="12.75" customHeight="1" x14ac:dyDescent="0.2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S669" s="83"/>
      <c r="T669" s="84"/>
    </row>
    <row r="670" spans="1:20" ht="12.75" customHeight="1" x14ac:dyDescent="0.2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S670" s="83"/>
      <c r="T670" s="84"/>
    </row>
    <row r="671" spans="1:20" ht="12.75" customHeight="1" x14ac:dyDescent="0.2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S671" s="83"/>
      <c r="T671" s="84"/>
    </row>
    <row r="672" spans="1:20" ht="12.75" customHeight="1" x14ac:dyDescent="0.2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S672" s="83"/>
      <c r="T672" s="84"/>
    </row>
    <row r="673" spans="1:20" ht="12.75" customHeight="1" x14ac:dyDescent="0.2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S673" s="83"/>
      <c r="T673" s="84"/>
    </row>
    <row r="674" spans="1:20" ht="12.75" customHeight="1" x14ac:dyDescent="0.2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S674" s="83"/>
      <c r="T674" s="84"/>
    </row>
    <row r="675" spans="1:20" ht="12.75" customHeight="1" x14ac:dyDescent="0.2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S675" s="83"/>
      <c r="T675" s="84"/>
    </row>
    <row r="676" spans="1:20" ht="12.75" customHeight="1" x14ac:dyDescent="0.2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S676" s="83"/>
      <c r="T676" s="84"/>
    </row>
    <row r="677" spans="1:20" ht="12.75" customHeight="1" x14ac:dyDescent="0.2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S677" s="83"/>
      <c r="T677" s="84"/>
    </row>
    <row r="678" spans="1:20" ht="12.75" customHeight="1" x14ac:dyDescent="0.2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S678" s="83"/>
      <c r="T678" s="84"/>
    </row>
    <row r="679" spans="1:20" ht="12.75" customHeight="1" x14ac:dyDescent="0.2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S679" s="83"/>
      <c r="T679" s="84"/>
    </row>
    <row r="680" spans="1:20" ht="12.75" customHeight="1" x14ac:dyDescent="0.2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S680" s="83"/>
      <c r="T680" s="84"/>
    </row>
    <row r="681" spans="1:20" ht="12.75" customHeight="1" x14ac:dyDescent="0.2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S681" s="83"/>
      <c r="T681" s="84"/>
    </row>
    <row r="682" spans="1:20" ht="12.75" customHeight="1" x14ac:dyDescent="0.2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S682" s="83"/>
      <c r="T682" s="84"/>
    </row>
    <row r="683" spans="1:20" ht="12.75" customHeight="1" x14ac:dyDescent="0.2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S683" s="83"/>
      <c r="T683" s="84"/>
    </row>
    <row r="684" spans="1:20" ht="12.75" customHeight="1" x14ac:dyDescent="0.2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S684" s="83"/>
      <c r="T684" s="84"/>
    </row>
    <row r="685" spans="1:20" ht="12.75" customHeight="1" x14ac:dyDescent="0.2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S685" s="83"/>
      <c r="T685" s="84"/>
    </row>
    <row r="686" spans="1:20" ht="12.75" customHeight="1" x14ac:dyDescent="0.2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S686" s="83"/>
      <c r="T686" s="84"/>
    </row>
    <row r="687" spans="1:20" ht="12.75" customHeight="1" x14ac:dyDescent="0.2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S687" s="83"/>
      <c r="T687" s="84"/>
    </row>
    <row r="688" spans="1:20" ht="12.75" customHeight="1" x14ac:dyDescent="0.2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S688" s="83"/>
      <c r="T688" s="84"/>
    </row>
    <row r="689" spans="1:20" ht="12.75" customHeight="1" x14ac:dyDescent="0.2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S689" s="83"/>
      <c r="T689" s="84"/>
    </row>
    <row r="690" spans="1:20" ht="12.75" customHeight="1" x14ac:dyDescent="0.2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S690" s="83"/>
      <c r="T690" s="84"/>
    </row>
    <row r="691" spans="1:20" ht="12.75" customHeight="1" x14ac:dyDescent="0.2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S691" s="83"/>
      <c r="T691" s="84"/>
    </row>
    <row r="692" spans="1:20" ht="12.75" customHeight="1" x14ac:dyDescent="0.2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S692" s="83"/>
      <c r="T692" s="84"/>
    </row>
    <row r="693" spans="1:20" ht="12.75" customHeight="1" x14ac:dyDescent="0.2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S693" s="83"/>
      <c r="T693" s="84"/>
    </row>
    <row r="694" spans="1:20" ht="12.75" customHeight="1" x14ac:dyDescent="0.2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S694" s="83"/>
      <c r="T694" s="84"/>
    </row>
    <row r="695" spans="1:20" ht="12.75" customHeight="1" x14ac:dyDescent="0.2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S695" s="83"/>
      <c r="T695" s="84"/>
    </row>
    <row r="696" spans="1:20" ht="12.75" customHeight="1" x14ac:dyDescent="0.2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S696" s="83"/>
      <c r="T696" s="84"/>
    </row>
    <row r="697" spans="1:20" ht="12.75" customHeight="1" x14ac:dyDescent="0.2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S697" s="83"/>
      <c r="T697" s="84"/>
    </row>
    <row r="698" spans="1:20" ht="12.75" customHeight="1" x14ac:dyDescent="0.2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S698" s="83"/>
      <c r="T698" s="84"/>
    </row>
    <row r="699" spans="1:20" ht="12.75" customHeight="1" x14ac:dyDescent="0.2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S699" s="83"/>
      <c r="T699" s="84"/>
    </row>
    <row r="700" spans="1:20" ht="12.75" customHeight="1" x14ac:dyDescent="0.2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S700" s="83"/>
      <c r="T700" s="84"/>
    </row>
    <row r="701" spans="1:20" ht="12.75" customHeight="1" x14ac:dyDescent="0.2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S701" s="83"/>
      <c r="T701" s="84"/>
    </row>
    <row r="702" spans="1:20" ht="12.75" customHeight="1" x14ac:dyDescent="0.2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S702" s="83"/>
      <c r="T702" s="84"/>
    </row>
    <row r="703" spans="1:20" ht="12.75" customHeight="1" x14ac:dyDescent="0.2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S703" s="83"/>
      <c r="T703" s="84"/>
    </row>
    <row r="704" spans="1:20" ht="12.75" customHeight="1" x14ac:dyDescent="0.2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S704" s="83"/>
      <c r="T704" s="84"/>
    </row>
    <row r="705" spans="1:20" ht="12.75" customHeight="1" x14ac:dyDescent="0.2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S705" s="83"/>
      <c r="T705" s="84"/>
    </row>
    <row r="706" spans="1:20" ht="12.75" customHeight="1" x14ac:dyDescent="0.2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S706" s="83"/>
      <c r="T706" s="84"/>
    </row>
    <row r="707" spans="1:20" ht="12.75" customHeight="1" x14ac:dyDescent="0.2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S707" s="83"/>
      <c r="T707" s="84"/>
    </row>
    <row r="708" spans="1:20" ht="12.75" customHeight="1" x14ac:dyDescent="0.2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S708" s="83"/>
      <c r="T708" s="84"/>
    </row>
    <row r="709" spans="1:20" ht="12.75" customHeight="1" x14ac:dyDescent="0.2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S709" s="83"/>
      <c r="T709" s="84"/>
    </row>
    <row r="710" spans="1:20" ht="12.75" customHeight="1" x14ac:dyDescent="0.2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S710" s="83"/>
      <c r="T710" s="84"/>
    </row>
    <row r="711" spans="1:20" ht="12.75" customHeight="1" x14ac:dyDescent="0.2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S711" s="83"/>
      <c r="T711" s="84"/>
    </row>
    <row r="712" spans="1:20" ht="12.75" customHeight="1" x14ac:dyDescent="0.2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S712" s="83"/>
      <c r="T712" s="84"/>
    </row>
    <row r="713" spans="1:20" ht="12.75" customHeight="1" x14ac:dyDescent="0.2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S713" s="83"/>
      <c r="T713" s="84"/>
    </row>
    <row r="714" spans="1:20" ht="12.75" customHeight="1" x14ac:dyDescent="0.2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S714" s="83"/>
      <c r="T714" s="84"/>
    </row>
    <row r="715" spans="1:20" ht="12.75" customHeight="1" x14ac:dyDescent="0.2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S715" s="83"/>
      <c r="T715" s="84"/>
    </row>
    <row r="716" spans="1:20" ht="12.75" customHeight="1" x14ac:dyDescent="0.2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S716" s="83"/>
      <c r="T716" s="84"/>
    </row>
    <row r="717" spans="1:20" ht="12.75" customHeight="1" x14ac:dyDescent="0.2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S717" s="83"/>
      <c r="T717" s="84"/>
    </row>
    <row r="718" spans="1:20" ht="12.75" customHeight="1" x14ac:dyDescent="0.2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S718" s="83"/>
      <c r="T718" s="84"/>
    </row>
    <row r="719" spans="1:20" ht="12.75" customHeight="1" x14ac:dyDescent="0.2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S719" s="83"/>
      <c r="T719" s="84"/>
    </row>
    <row r="720" spans="1:20" ht="12.75" customHeight="1" x14ac:dyDescent="0.2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S720" s="83"/>
      <c r="T720" s="84"/>
    </row>
    <row r="721" spans="1:20" ht="12.75" customHeight="1" x14ac:dyDescent="0.2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S721" s="83"/>
      <c r="T721" s="84"/>
    </row>
    <row r="722" spans="1:20" ht="12.75" customHeight="1" x14ac:dyDescent="0.2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S722" s="83"/>
      <c r="T722" s="84"/>
    </row>
    <row r="723" spans="1:20" ht="12.75" customHeight="1" x14ac:dyDescent="0.2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S723" s="83"/>
      <c r="T723" s="84"/>
    </row>
    <row r="724" spans="1:20" ht="12.75" customHeight="1" x14ac:dyDescent="0.2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S724" s="83"/>
      <c r="T724" s="84"/>
    </row>
    <row r="725" spans="1:20" ht="12.75" customHeight="1" x14ac:dyDescent="0.2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S725" s="83"/>
      <c r="T725" s="84"/>
    </row>
    <row r="726" spans="1:20" ht="12.75" customHeight="1" x14ac:dyDescent="0.2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S726" s="83"/>
      <c r="T726" s="84"/>
    </row>
    <row r="727" spans="1:20" ht="12.75" customHeight="1" x14ac:dyDescent="0.2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S727" s="83"/>
      <c r="T727" s="84"/>
    </row>
    <row r="728" spans="1:20" ht="12.75" customHeight="1" x14ac:dyDescent="0.2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S728" s="83"/>
      <c r="T728" s="84"/>
    </row>
    <row r="729" spans="1:20" ht="12.75" customHeight="1" x14ac:dyDescent="0.2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S729" s="83"/>
      <c r="T729" s="84"/>
    </row>
    <row r="730" spans="1:20" ht="12.75" customHeight="1" x14ac:dyDescent="0.2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S730" s="83"/>
      <c r="T730" s="84"/>
    </row>
    <row r="731" spans="1:20" ht="12.75" customHeight="1" x14ac:dyDescent="0.2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S731" s="83"/>
      <c r="T731" s="84"/>
    </row>
    <row r="732" spans="1:20" ht="12.75" customHeight="1" x14ac:dyDescent="0.2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S732" s="83"/>
      <c r="T732" s="84"/>
    </row>
    <row r="733" spans="1:20" ht="12.75" customHeight="1" x14ac:dyDescent="0.2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S733" s="83"/>
      <c r="T733" s="84"/>
    </row>
    <row r="734" spans="1:20" ht="12.75" customHeight="1" x14ac:dyDescent="0.2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S734" s="83"/>
      <c r="T734" s="84"/>
    </row>
    <row r="735" spans="1:20" ht="12.75" customHeight="1" x14ac:dyDescent="0.2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S735" s="83"/>
      <c r="T735" s="84"/>
    </row>
    <row r="736" spans="1:20" ht="12.75" customHeight="1" x14ac:dyDescent="0.2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S736" s="83"/>
      <c r="T736" s="84"/>
    </row>
    <row r="737" spans="1:20" ht="12.75" customHeight="1" x14ac:dyDescent="0.2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S737" s="83"/>
      <c r="T737" s="84"/>
    </row>
    <row r="738" spans="1:20" ht="12.75" customHeight="1" x14ac:dyDescent="0.2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S738" s="83"/>
      <c r="T738" s="84"/>
    </row>
    <row r="739" spans="1:20" ht="12.75" customHeight="1" x14ac:dyDescent="0.2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S739" s="83"/>
      <c r="T739" s="84"/>
    </row>
    <row r="740" spans="1:20" ht="12.75" customHeight="1" x14ac:dyDescent="0.2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S740" s="83"/>
      <c r="T740" s="84"/>
    </row>
    <row r="741" spans="1:20" ht="12.75" customHeight="1" x14ac:dyDescent="0.2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S741" s="83"/>
      <c r="T741" s="84"/>
    </row>
    <row r="742" spans="1:20" ht="12.75" customHeight="1" x14ac:dyDescent="0.2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S742" s="83"/>
      <c r="T742" s="84"/>
    </row>
    <row r="743" spans="1:20" ht="12.75" customHeight="1" x14ac:dyDescent="0.2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S743" s="83"/>
      <c r="T743" s="84"/>
    </row>
    <row r="744" spans="1:20" ht="12.75" customHeight="1" x14ac:dyDescent="0.2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S744" s="83"/>
      <c r="T744" s="84"/>
    </row>
    <row r="745" spans="1:20" ht="12.75" customHeight="1" x14ac:dyDescent="0.2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S745" s="83"/>
      <c r="T745" s="84"/>
    </row>
    <row r="746" spans="1:20" ht="12.75" customHeight="1" x14ac:dyDescent="0.2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S746" s="83"/>
      <c r="T746" s="84"/>
    </row>
    <row r="747" spans="1:20" ht="12.75" customHeight="1" x14ac:dyDescent="0.2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S747" s="83"/>
      <c r="T747" s="84"/>
    </row>
    <row r="748" spans="1:20" ht="12.75" customHeight="1" x14ac:dyDescent="0.2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S748" s="83"/>
      <c r="T748" s="84"/>
    </row>
    <row r="749" spans="1:20" ht="12.75" customHeight="1" x14ac:dyDescent="0.2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S749" s="83"/>
      <c r="T749" s="84"/>
    </row>
    <row r="750" spans="1:20" ht="12.75" customHeight="1" x14ac:dyDescent="0.2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S750" s="83"/>
      <c r="T750" s="84"/>
    </row>
    <row r="751" spans="1:20" ht="12.75" customHeight="1" x14ac:dyDescent="0.2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S751" s="83"/>
      <c r="T751" s="84"/>
    </row>
    <row r="752" spans="1:20" ht="12.75" customHeight="1" x14ac:dyDescent="0.2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S752" s="83"/>
      <c r="T752" s="84"/>
    </row>
    <row r="753" spans="1:20" ht="12.75" customHeight="1" x14ac:dyDescent="0.2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S753" s="83"/>
      <c r="T753" s="84"/>
    </row>
    <row r="754" spans="1:20" ht="12.75" customHeight="1" x14ac:dyDescent="0.2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S754" s="83"/>
      <c r="T754" s="84"/>
    </row>
    <row r="755" spans="1:20" ht="12.75" customHeight="1" x14ac:dyDescent="0.2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S755" s="83"/>
      <c r="T755" s="84"/>
    </row>
    <row r="756" spans="1:20" ht="12.75" customHeight="1" x14ac:dyDescent="0.2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S756" s="83"/>
      <c r="T756" s="84"/>
    </row>
    <row r="757" spans="1:20" ht="12.75" customHeight="1" x14ac:dyDescent="0.2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S757" s="83"/>
      <c r="T757" s="84"/>
    </row>
    <row r="758" spans="1:20" ht="12.75" customHeight="1" x14ac:dyDescent="0.2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S758" s="83"/>
      <c r="T758" s="84"/>
    </row>
    <row r="759" spans="1:20" ht="12.75" customHeight="1" x14ac:dyDescent="0.2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S759" s="83"/>
      <c r="T759" s="84"/>
    </row>
    <row r="760" spans="1:20" ht="12.75" customHeight="1" x14ac:dyDescent="0.2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S760" s="83"/>
      <c r="T760" s="84"/>
    </row>
    <row r="761" spans="1:20" ht="12.75" customHeight="1" x14ac:dyDescent="0.2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S761" s="83"/>
      <c r="T761" s="84"/>
    </row>
    <row r="762" spans="1:20" ht="12.75" customHeight="1" x14ac:dyDescent="0.2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S762" s="83"/>
      <c r="T762" s="84"/>
    </row>
    <row r="763" spans="1:20" ht="12.75" customHeight="1" x14ac:dyDescent="0.2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S763" s="83"/>
      <c r="T763" s="84"/>
    </row>
    <row r="764" spans="1:20" ht="12.75" customHeight="1" x14ac:dyDescent="0.2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S764" s="83"/>
      <c r="T764" s="84"/>
    </row>
    <row r="765" spans="1:20" ht="12.75" customHeight="1" x14ac:dyDescent="0.2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S765" s="83"/>
      <c r="T765" s="84"/>
    </row>
    <row r="766" spans="1:20" ht="12.75" customHeight="1" x14ac:dyDescent="0.2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S766" s="83"/>
      <c r="T766" s="84"/>
    </row>
    <row r="767" spans="1:20" ht="12.75" customHeight="1" x14ac:dyDescent="0.2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S767" s="83"/>
      <c r="T767" s="84"/>
    </row>
    <row r="768" spans="1:20" ht="12.75" customHeight="1" x14ac:dyDescent="0.2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S768" s="83"/>
      <c r="T768" s="84"/>
    </row>
    <row r="769" spans="1:20" ht="12.75" customHeight="1" x14ac:dyDescent="0.2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S769" s="83"/>
      <c r="T769" s="84"/>
    </row>
    <row r="770" spans="1:20" ht="12.75" customHeight="1" x14ac:dyDescent="0.2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S770" s="83"/>
      <c r="T770" s="84"/>
    </row>
    <row r="771" spans="1:20" ht="12.75" customHeight="1" x14ac:dyDescent="0.2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S771" s="83"/>
      <c r="T771" s="84"/>
    </row>
    <row r="772" spans="1:20" ht="12.75" customHeight="1" x14ac:dyDescent="0.2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S772" s="83"/>
      <c r="T772" s="84"/>
    </row>
    <row r="773" spans="1:20" ht="12.75" customHeight="1" x14ac:dyDescent="0.2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S773" s="83"/>
      <c r="T773" s="84"/>
    </row>
    <row r="774" spans="1:20" ht="12.75" customHeight="1" x14ac:dyDescent="0.2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S774" s="83"/>
      <c r="T774" s="84"/>
    </row>
    <row r="775" spans="1:20" ht="12.75" customHeight="1" x14ac:dyDescent="0.2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S775" s="83"/>
      <c r="T775" s="84"/>
    </row>
    <row r="776" spans="1:20" ht="12.75" customHeight="1" x14ac:dyDescent="0.2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S776" s="83"/>
      <c r="T776" s="84"/>
    </row>
    <row r="777" spans="1:20" ht="12.75" customHeight="1" x14ac:dyDescent="0.2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S777" s="83"/>
      <c r="T777" s="84"/>
    </row>
    <row r="778" spans="1:20" ht="12.75" customHeight="1" x14ac:dyDescent="0.2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S778" s="83"/>
      <c r="T778" s="84"/>
    </row>
    <row r="779" spans="1:20" ht="12.75" customHeight="1" x14ac:dyDescent="0.2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S779" s="83"/>
      <c r="T779" s="84"/>
    </row>
    <row r="780" spans="1:20" ht="12.75" customHeight="1" x14ac:dyDescent="0.2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S780" s="83"/>
      <c r="T780" s="84"/>
    </row>
    <row r="781" spans="1:20" ht="12.75" customHeight="1" x14ac:dyDescent="0.2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S781" s="83"/>
      <c r="T781" s="84"/>
    </row>
    <row r="782" spans="1:20" ht="12.75" customHeight="1" x14ac:dyDescent="0.2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S782" s="83"/>
      <c r="T782" s="84"/>
    </row>
    <row r="783" spans="1:20" ht="12.75" customHeight="1" x14ac:dyDescent="0.2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S783" s="83"/>
      <c r="T783" s="84"/>
    </row>
    <row r="784" spans="1:20" ht="12.75" customHeight="1" x14ac:dyDescent="0.2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S784" s="83"/>
      <c r="T784" s="84"/>
    </row>
    <row r="785" spans="1:20" ht="12.75" customHeight="1" x14ac:dyDescent="0.2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S785" s="83"/>
      <c r="T785" s="84"/>
    </row>
    <row r="786" spans="1:20" ht="12.75" customHeight="1" x14ac:dyDescent="0.2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S786" s="83"/>
      <c r="T786" s="84"/>
    </row>
    <row r="787" spans="1:20" ht="12.75" customHeight="1" x14ac:dyDescent="0.2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S787" s="83"/>
      <c r="T787" s="84"/>
    </row>
    <row r="788" spans="1:20" ht="12.75" customHeight="1" x14ac:dyDescent="0.2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S788" s="83"/>
      <c r="T788" s="84"/>
    </row>
    <row r="789" spans="1:20" ht="12.75" customHeight="1" x14ac:dyDescent="0.2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S789" s="83"/>
      <c r="T789" s="84"/>
    </row>
    <row r="790" spans="1:20" ht="12.75" customHeight="1" x14ac:dyDescent="0.2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S790" s="83"/>
      <c r="T790" s="84"/>
    </row>
    <row r="791" spans="1:20" ht="12.75" customHeight="1" x14ac:dyDescent="0.2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S791" s="83"/>
      <c r="T791" s="84"/>
    </row>
    <row r="792" spans="1:20" ht="12.75" customHeight="1" x14ac:dyDescent="0.2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S792" s="83"/>
      <c r="T792" s="84"/>
    </row>
    <row r="793" spans="1:20" ht="12.75" customHeight="1" x14ac:dyDescent="0.2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S793" s="83"/>
      <c r="T793" s="84"/>
    </row>
    <row r="794" spans="1:20" ht="12.75" customHeight="1" x14ac:dyDescent="0.2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S794" s="83"/>
      <c r="T794" s="84"/>
    </row>
    <row r="795" spans="1:20" ht="12.75" customHeight="1" x14ac:dyDescent="0.2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S795" s="83"/>
      <c r="T795" s="84"/>
    </row>
    <row r="796" spans="1:20" ht="12.75" customHeight="1" x14ac:dyDescent="0.2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S796" s="83"/>
      <c r="T796" s="84"/>
    </row>
    <row r="797" spans="1:20" ht="12.75" customHeight="1" x14ac:dyDescent="0.2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S797" s="83"/>
      <c r="T797" s="84"/>
    </row>
    <row r="798" spans="1:20" ht="12.75" customHeight="1" x14ac:dyDescent="0.2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S798" s="83"/>
      <c r="T798" s="84"/>
    </row>
    <row r="799" spans="1:20" ht="12.75" customHeight="1" x14ac:dyDescent="0.2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S799" s="83"/>
      <c r="T799" s="84"/>
    </row>
    <row r="800" spans="1:20" ht="12.75" customHeight="1" x14ac:dyDescent="0.2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S800" s="83"/>
      <c r="T800" s="84"/>
    </row>
    <row r="801" spans="1:20" ht="12.75" customHeight="1" x14ac:dyDescent="0.2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S801" s="83"/>
      <c r="T801" s="84"/>
    </row>
    <row r="802" spans="1:20" ht="12.75" customHeight="1" x14ac:dyDescent="0.2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S802" s="83"/>
      <c r="T802" s="84"/>
    </row>
    <row r="803" spans="1:20" ht="12.75" customHeight="1" x14ac:dyDescent="0.2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S803" s="83"/>
      <c r="T803" s="84"/>
    </row>
    <row r="804" spans="1:20" ht="12.75" customHeight="1" x14ac:dyDescent="0.2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S804" s="83"/>
      <c r="T804" s="84"/>
    </row>
    <row r="805" spans="1:20" ht="12.75" customHeight="1" x14ac:dyDescent="0.2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S805" s="83"/>
      <c r="T805" s="84"/>
    </row>
    <row r="806" spans="1:20" ht="12.75" customHeight="1" x14ac:dyDescent="0.2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S806" s="83"/>
      <c r="T806" s="84"/>
    </row>
    <row r="807" spans="1:20" ht="12.75" customHeight="1" x14ac:dyDescent="0.2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S807" s="83"/>
      <c r="T807" s="84"/>
    </row>
    <row r="808" spans="1:20" ht="12.75" customHeight="1" x14ac:dyDescent="0.2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S808" s="83"/>
      <c r="T808" s="84"/>
    </row>
    <row r="809" spans="1:20" ht="12.75" customHeight="1" x14ac:dyDescent="0.2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S809" s="83"/>
      <c r="T809" s="84"/>
    </row>
    <row r="810" spans="1:20" ht="12.75" customHeight="1" x14ac:dyDescent="0.2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S810" s="83"/>
      <c r="T810" s="84"/>
    </row>
    <row r="811" spans="1:20" ht="12.75" customHeight="1" x14ac:dyDescent="0.2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S811" s="83"/>
      <c r="T811" s="84"/>
    </row>
    <row r="812" spans="1:20" ht="12.75" customHeight="1" x14ac:dyDescent="0.2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S812" s="83"/>
      <c r="T812" s="84"/>
    </row>
    <row r="813" spans="1:20" ht="12.75" customHeight="1" x14ac:dyDescent="0.2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S813" s="83"/>
      <c r="T813" s="84"/>
    </row>
    <row r="814" spans="1:20" ht="12.75" customHeight="1" x14ac:dyDescent="0.2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S814" s="83"/>
      <c r="T814" s="84"/>
    </row>
    <row r="815" spans="1:20" ht="12.75" customHeight="1" x14ac:dyDescent="0.2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S815" s="83"/>
      <c r="T815" s="84"/>
    </row>
    <row r="816" spans="1:20" ht="12.75" customHeight="1" x14ac:dyDescent="0.2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S816" s="83"/>
      <c r="T816" s="84"/>
    </row>
    <row r="817" spans="1:20" ht="12.75" customHeight="1" x14ac:dyDescent="0.2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S817" s="83"/>
      <c r="T817" s="84"/>
    </row>
    <row r="818" spans="1:20" ht="12.75" customHeight="1" x14ac:dyDescent="0.2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S818" s="83"/>
      <c r="T818" s="84"/>
    </row>
    <row r="819" spans="1:20" ht="12.75" customHeight="1" x14ac:dyDescent="0.2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S819" s="83"/>
      <c r="T819" s="84"/>
    </row>
    <row r="820" spans="1:20" ht="12.75" customHeight="1" x14ac:dyDescent="0.2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S820" s="83"/>
      <c r="T820" s="84"/>
    </row>
    <row r="821" spans="1:20" ht="12.75" customHeight="1" x14ac:dyDescent="0.2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S821" s="83"/>
      <c r="T821" s="84"/>
    </row>
    <row r="822" spans="1:20" ht="12.75" customHeight="1" x14ac:dyDescent="0.2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S822" s="83"/>
      <c r="T822" s="84"/>
    </row>
    <row r="823" spans="1:20" ht="12.75" customHeight="1" x14ac:dyDescent="0.2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S823" s="83"/>
      <c r="T823" s="84"/>
    </row>
    <row r="824" spans="1:20" ht="12.75" customHeight="1" x14ac:dyDescent="0.2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S824" s="83"/>
      <c r="T824" s="84"/>
    </row>
    <row r="825" spans="1:20" ht="12.75" customHeight="1" x14ac:dyDescent="0.2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S825" s="83"/>
      <c r="T825" s="84"/>
    </row>
    <row r="826" spans="1:20" ht="12.75" customHeight="1" x14ac:dyDescent="0.2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S826" s="83"/>
      <c r="T826" s="84"/>
    </row>
    <row r="827" spans="1:20" ht="12.75" customHeight="1" x14ac:dyDescent="0.2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S827" s="83"/>
      <c r="T827" s="84"/>
    </row>
    <row r="828" spans="1:20" ht="12.75" customHeight="1" x14ac:dyDescent="0.2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S828" s="83"/>
      <c r="T828" s="84"/>
    </row>
    <row r="829" spans="1:20" ht="12.75" customHeight="1" x14ac:dyDescent="0.2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S829" s="83"/>
      <c r="T829" s="84"/>
    </row>
    <row r="830" spans="1:20" ht="12.75" customHeight="1" x14ac:dyDescent="0.2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S830" s="83"/>
      <c r="T830" s="84"/>
    </row>
    <row r="831" spans="1:20" ht="12.75" customHeight="1" x14ac:dyDescent="0.2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S831" s="83"/>
      <c r="T831" s="84"/>
    </row>
    <row r="832" spans="1:20" ht="12.75" customHeight="1" x14ac:dyDescent="0.2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S832" s="83"/>
      <c r="T832" s="84"/>
    </row>
    <row r="833" spans="1:20" ht="12.75" customHeight="1" x14ac:dyDescent="0.2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S833" s="83"/>
      <c r="T833" s="84"/>
    </row>
    <row r="834" spans="1:20" ht="12.75" customHeight="1" x14ac:dyDescent="0.2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S834" s="83"/>
      <c r="T834" s="84"/>
    </row>
    <row r="835" spans="1:20" ht="12.75" customHeight="1" x14ac:dyDescent="0.2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S835" s="83"/>
      <c r="T835" s="84"/>
    </row>
    <row r="836" spans="1:20" ht="12.75" customHeight="1" x14ac:dyDescent="0.2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S836" s="83"/>
      <c r="T836" s="84"/>
    </row>
    <row r="837" spans="1:20" ht="12.75" customHeight="1" x14ac:dyDescent="0.2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S837" s="83"/>
      <c r="T837" s="84"/>
    </row>
    <row r="838" spans="1:20" ht="12.75" customHeight="1" x14ac:dyDescent="0.2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S838" s="83"/>
      <c r="T838" s="84"/>
    </row>
    <row r="839" spans="1:20" ht="12.75" customHeight="1" x14ac:dyDescent="0.2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S839" s="83"/>
      <c r="T839" s="84"/>
    </row>
    <row r="840" spans="1:20" ht="12.75" customHeight="1" x14ac:dyDescent="0.2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S840" s="83"/>
      <c r="T840" s="84"/>
    </row>
    <row r="841" spans="1:20" ht="12.75" customHeight="1" x14ac:dyDescent="0.2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S841" s="83"/>
      <c r="T841" s="84"/>
    </row>
    <row r="842" spans="1:20" ht="12.75" customHeight="1" x14ac:dyDescent="0.2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S842" s="83"/>
      <c r="T842" s="84"/>
    </row>
    <row r="843" spans="1:20" ht="12.75" customHeight="1" x14ac:dyDescent="0.2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S843" s="83"/>
      <c r="T843" s="84"/>
    </row>
    <row r="844" spans="1:20" ht="12.75" customHeight="1" x14ac:dyDescent="0.2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S844" s="83"/>
      <c r="T844" s="84"/>
    </row>
    <row r="845" spans="1:20" ht="12.75" customHeight="1" x14ac:dyDescent="0.2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S845" s="83"/>
      <c r="T845" s="84"/>
    </row>
    <row r="846" spans="1:20" ht="12.75" customHeight="1" x14ac:dyDescent="0.2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S846" s="83"/>
      <c r="T846" s="84"/>
    </row>
    <row r="847" spans="1:20" ht="12.75" customHeight="1" x14ac:dyDescent="0.2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S847" s="83"/>
      <c r="T847" s="84"/>
    </row>
    <row r="848" spans="1:20" ht="12.75" customHeight="1" x14ac:dyDescent="0.2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S848" s="83"/>
      <c r="T848" s="84"/>
    </row>
    <row r="849" spans="1:20" ht="12.75" customHeight="1" x14ac:dyDescent="0.2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S849" s="83"/>
      <c r="T849" s="84"/>
    </row>
    <row r="850" spans="1:20" ht="12.75" customHeight="1" x14ac:dyDescent="0.2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S850" s="83"/>
      <c r="T850" s="84"/>
    </row>
    <row r="851" spans="1:20" ht="12.75" customHeight="1" x14ac:dyDescent="0.2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S851" s="83"/>
      <c r="T851" s="84"/>
    </row>
    <row r="852" spans="1:20" ht="12.75" customHeight="1" x14ac:dyDescent="0.2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S852" s="83"/>
      <c r="T852" s="84"/>
    </row>
    <row r="853" spans="1:20" ht="12.75" customHeight="1" x14ac:dyDescent="0.2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S853" s="83"/>
      <c r="T853" s="84"/>
    </row>
    <row r="854" spans="1:20" ht="12.75" customHeight="1" x14ac:dyDescent="0.2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S854" s="83"/>
      <c r="T854" s="84"/>
    </row>
    <row r="855" spans="1:20" ht="12.75" customHeight="1" x14ac:dyDescent="0.2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S855" s="83"/>
      <c r="T855" s="84"/>
    </row>
    <row r="856" spans="1:20" ht="12.75" customHeight="1" x14ac:dyDescent="0.2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S856" s="83"/>
      <c r="T856" s="84"/>
    </row>
    <row r="857" spans="1:20" ht="12.75" customHeight="1" x14ac:dyDescent="0.2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S857" s="83"/>
      <c r="T857" s="84"/>
    </row>
    <row r="858" spans="1:20" ht="12.75" customHeight="1" x14ac:dyDescent="0.2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S858" s="83"/>
      <c r="T858" s="84"/>
    </row>
    <row r="859" spans="1:20" ht="12.75" customHeight="1" x14ac:dyDescent="0.2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S859" s="83"/>
      <c r="T859" s="84"/>
    </row>
    <row r="860" spans="1:20" ht="12.75" customHeight="1" x14ac:dyDescent="0.2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S860" s="83"/>
      <c r="T860" s="84"/>
    </row>
    <row r="861" spans="1:20" ht="12.75" customHeight="1" x14ac:dyDescent="0.2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S861" s="83"/>
      <c r="T861" s="84"/>
    </row>
    <row r="862" spans="1:20" ht="12.75" customHeight="1" x14ac:dyDescent="0.2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S862" s="83"/>
      <c r="T862" s="84"/>
    </row>
    <row r="863" spans="1:20" ht="12.75" customHeight="1" x14ac:dyDescent="0.2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S863" s="83"/>
      <c r="T863" s="84"/>
    </row>
    <row r="864" spans="1:20" ht="12.75" customHeight="1" x14ac:dyDescent="0.2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S864" s="83"/>
      <c r="T864" s="84"/>
    </row>
    <row r="865" spans="1:20" ht="12.75" customHeight="1" x14ac:dyDescent="0.2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S865" s="83"/>
      <c r="T865" s="84"/>
    </row>
    <row r="866" spans="1:20" ht="12.75" customHeight="1" x14ac:dyDescent="0.2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S866" s="83"/>
      <c r="T866" s="84"/>
    </row>
    <row r="867" spans="1:20" ht="12.75" customHeight="1" x14ac:dyDescent="0.2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S867" s="83"/>
      <c r="T867" s="84"/>
    </row>
    <row r="868" spans="1:20" ht="12.75" customHeight="1" x14ac:dyDescent="0.2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S868" s="83"/>
      <c r="T868" s="84"/>
    </row>
    <row r="869" spans="1:20" ht="12.75" customHeight="1" x14ac:dyDescent="0.2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S869" s="83"/>
      <c r="T869" s="84"/>
    </row>
    <row r="870" spans="1:20" ht="12.75" customHeight="1" x14ac:dyDescent="0.2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S870" s="83"/>
      <c r="T870" s="84"/>
    </row>
    <row r="871" spans="1:20" ht="12.75" customHeight="1" x14ac:dyDescent="0.2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S871" s="83"/>
      <c r="T871" s="84"/>
    </row>
    <row r="872" spans="1:20" ht="12.75" customHeight="1" x14ac:dyDescent="0.2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S872" s="83"/>
      <c r="T872" s="84"/>
    </row>
    <row r="873" spans="1:20" ht="12.75" customHeight="1" x14ac:dyDescent="0.2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S873" s="83"/>
      <c r="T873" s="84"/>
    </row>
    <row r="874" spans="1:20" ht="12.75" customHeight="1" x14ac:dyDescent="0.2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S874" s="83"/>
      <c r="T874" s="84"/>
    </row>
    <row r="875" spans="1:20" ht="12.75" customHeight="1" x14ac:dyDescent="0.2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S875" s="83"/>
      <c r="T875" s="84"/>
    </row>
    <row r="876" spans="1:20" ht="12.75" customHeight="1" x14ac:dyDescent="0.2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S876" s="83"/>
      <c r="T876" s="84"/>
    </row>
    <row r="877" spans="1:20" ht="12.75" customHeight="1" x14ac:dyDescent="0.2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S877" s="83"/>
      <c r="T877" s="84"/>
    </row>
    <row r="878" spans="1:20" ht="12.75" customHeight="1" x14ac:dyDescent="0.2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S878" s="83"/>
      <c r="T878" s="84"/>
    </row>
    <row r="879" spans="1:20" ht="12.75" customHeight="1" x14ac:dyDescent="0.2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S879" s="83"/>
      <c r="T879" s="84"/>
    </row>
    <row r="880" spans="1:20" ht="12.75" customHeight="1" x14ac:dyDescent="0.2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S880" s="83"/>
      <c r="T880" s="84"/>
    </row>
    <row r="881" spans="1:20" ht="12.75" customHeight="1" x14ac:dyDescent="0.2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S881" s="83"/>
      <c r="T881" s="84"/>
    </row>
    <row r="882" spans="1:20" ht="12.75" customHeight="1" x14ac:dyDescent="0.2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S882" s="83"/>
      <c r="T882" s="84"/>
    </row>
    <row r="883" spans="1:20" ht="12.75" customHeight="1" x14ac:dyDescent="0.2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S883" s="83"/>
      <c r="T883" s="84"/>
    </row>
    <row r="884" spans="1:20" ht="12.75" customHeight="1" x14ac:dyDescent="0.2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S884" s="83"/>
      <c r="T884" s="84"/>
    </row>
    <row r="885" spans="1:20" ht="12.75" customHeight="1" x14ac:dyDescent="0.2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S885" s="83"/>
      <c r="T885" s="84"/>
    </row>
    <row r="886" spans="1:20" ht="12.75" customHeight="1" x14ac:dyDescent="0.2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S886" s="83"/>
      <c r="T886" s="84"/>
    </row>
    <row r="887" spans="1:20" ht="12.75" customHeight="1" x14ac:dyDescent="0.2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S887" s="83"/>
      <c r="T887" s="84"/>
    </row>
    <row r="888" spans="1:20" ht="12.75" customHeight="1" x14ac:dyDescent="0.2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S888" s="83"/>
      <c r="T888" s="84"/>
    </row>
    <row r="889" spans="1:20" ht="12.75" customHeight="1" x14ac:dyDescent="0.2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S889" s="83"/>
      <c r="T889" s="84"/>
    </row>
    <row r="890" spans="1:20" ht="12.75" customHeight="1" x14ac:dyDescent="0.2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S890" s="83"/>
      <c r="T890" s="84"/>
    </row>
    <row r="891" spans="1:20" ht="12.75" customHeight="1" x14ac:dyDescent="0.2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S891" s="83"/>
      <c r="T891" s="84"/>
    </row>
    <row r="892" spans="1:20" ht="12.75" customHeight="1" x14ac:dyDescent="0.2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S892" s="83"/>
      <c r="T892" s="84"/>
    </row>
    <row r="893" spans="1:20" ht="12.75" customHeight="1" x14ac:dyDescent="0.2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S893" s="83"/>
      <c r="T893" s="84"/>
    </row>
    <row r="894" spans="1:20" ht="12.75" customHeight="1" x14ac:dyDescent="0.2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S894" s="83"/>
      <c r="T894" s="84"/>
    </row>
    <row r="895" spans="1:20" ht="12.75" customHeight="1" x14ac:dyDescent="0.2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S895" s="83"/>
      <c r="T895" s="84"/>
    </row>
    <row r="896" spans="1:20" ht="12.75" customHeight="1" x14ac:dyDescent="0.2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S896" s="83"/>
      <c r="T896" s="84"/>
    </row>
    <row r="897" spans="1:20" ht="12.75" customHeight="1" x14ac:dyDescent="0.2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S897" s="83"/>
      <c r="T897" s="84"/>
    </row>
    <row r="898" spans="1:20" ht="12.75" customHeight="1" x14ac:dyDescent="0.2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S898" s="83"/>
      <c r="T898" s="84"/>
    </row>
    <row r="899" spans="1:20" ht="12.75" customHeight="1" x14ac:dyDescent="0.2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S899" s="83"/>
      <c r="T899" s="84"/>
    </row>
    <row r="900" spans="1:20" ht="12.75" customHeight="1" x14ac:dyDescent="0.2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S900" s="83"/>
      <c r="T900" s="84"/>
    </row>
    <row r="901" spans="1:20" ht="12.75" customHeight="1" x14ac:dyDescent="0.2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S901" s="83"/>
      <c r="T901" s="84"/>
    </row>
    <row r="902" spans="1:20" ht="12.75" customHeight="1" x14ac:dyDescent="0.2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S902" s="83"/>
      <c r="T902" s="84"/>
    </row>
    <row r="903" spans="1:20" ht="12.75" customHeight="1" x14ac:dyDescent="0.2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S903" s="83"/>
      <c r="T903" s="84"/>
    </row>
    <row r="904" spans="1:20" ht="12.75" customHeight="1" x14ac:dyDescent="0.2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S904" s="83"/>
      <c r="T904" s="84"/>
    </row>
    <row r="905" spans="1:20" ht="12.75" customHeight="1" x14ac:dyDescent="0.2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S905" s="83"/>
      <c r="T905" s="84"/>
    </row>
    <row r="906" spans="1:20" ht="12.75" customHeight="1" x14ac:dyDescent="0.2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S906" s="83"/>
      <c r="T906" s="84"/>
    </row>
    <row r="907" spans="1:20" ht="12.75" customHeight="1" x14ac:dyDescent="0.2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S907" s="83"/>
      <c r="T907" s="84"/>
    </row>
    <row r="908" spans="1:20" ht="12.75" customHeight="1" x14ac:dyDescent="0.2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S908" s="83"/>
      <c r="T908" s="84"/>
    </row>
    <row r="909" spans="1:20" ht="12.75" customHeight="1" x14ac:dyDescent="0.2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S909" s="83"/>
      <c r="T909" s="84"/>
    </row>
    <row r="910" spans="1:20" ht="12.75" customHeight="1" x14ac:dyDescent="0.2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S910" s="83"/>
      <c r="T910" s="84"/>
    </row>
    <row r="911" spans="1:20" ht="12.75" customHeight="1" x14ac:dyDescent="0.2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S911" s="83"/>
      <c r="T911" s="84"/>
    </row>
    <row r="912" spans="1:20" ht="12.75" customHeight="1" x14ac:dyDescent="0.2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S912" s="83"/>
      <c r="T912" s="84"/>
    </row>
    <row r="913" spans="1:20" ht="12.75" customHeight="1" x14ac:dyDescent="0.2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S913" s="83"/>
      <c r="T913" s="84"/>
    </row>
    <row r="914" spans="1:20" ht="12.75" customHeight="1" x14ac:dyDescent="0.2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S914" s="83"/>
      <c r="T914" s="84"/>
    </row>
    <row r="915" spans="1:20" ht="12.75" customHeight="1" x14ac:dyDescent="0.2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S915" s="83"/>
      <c r="T915" s="84"/>
    </row>
    <row r="916" spans="1:20" ht="12.75" customHeight="1" x14ac:dyDescent="0.2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S916" s="83"/>
      <c r="T916" s="84"/>
    </row>
    <row r="917" spans="1:20" ht="12.75" customHeight="1" x14ac:dyDescent="0.2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S917" s="83"/>
      <c r="T917" s="84"/>
    </row>
    <row r="918" spans="1:20" ht="12.75" customHeight="1" x14ac:dyDescent="0.2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S918" s="83"/>
      <c r="T918" s="84"/>
    </row>
    <row r="919" spans="1:20" ht="12.75" customHeight="1" x14ac:dyDescent="0.2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S919" s="83"/>
      <c r="T919" s="84"/>
    </row>
    <row r="920" spans="1:20" ht="12.75" customHeight="1" x14ac:dyDescent="0.2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S920" s="83"/>
      <c r="T920" s="84"/>
    </row>
    <row r="921" spans="1:20" ht="12.75" customHeight="1" x14ac:dyDescent="0.2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S921" s="83"/>
      <c r="T921" s="84"/>
    </row>
    <row r="922" spans="1:20" ht="12.75" customHeight="1" x14ac:dyDescent="0.2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S922" s="83"/>
      <c r="T922" s="84"/>
    </row>
    <row r="923" spans="1:20" ht="12.75" customHeight="1" x14ac:dyDescent="0.2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S923" s="83"/>
      <c r="T923" s="84"/>
    </row>
    <row r="924" spans="1:20" ht="12.75" customHeight="1" x14ac:dyDescent="0.2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S924" s="83"/>
      <c r="T924" s="84"/>
    </row>
    <row r="925" spans="1:20" ht="12.75" customHeight="1" x14ac:dyDescent="0.2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S925" s="83"/>
      <c r="T925" s="84"/>
    </row>
    <row r="926" spans="1:20" ht="12.75" customHeight="1" x14ac:dyDescent="0.2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S926" s="83"/>
      <c r="T926" s="84"/>
    </row>
    <row r="927" spans="1:20" ht="12.75" customHeight="1" x14ac:dyDescent="0.2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S927" s="83"/>
      <c r="T927" s="84"/>
    </row>
    <row r="928" spans="1:20" ht="12.75" customHeight="1" x14ac:dyDescent="0.2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S928" s="83"/>
      <c r="T928" s="84"/>
    </row>
    <row r="929" spans="1:20" ht="12.75" customHeight="1" x14ac:dyDescent="0.2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S929" s="83"/>
      <c r="T929" s="84"/>
    </row>
    <row r="930" spans="1:20" ht="12.75" customHeight="1" x14ac:dyDescent="0.2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S930" s="83"/>
      <c r="T930" s="84"/>
    </row>
    <row r="931" spans="1:20" ht="12.75" customHeight="1" x14ac:dyDescent="0.2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S931" s="83"/>
      <c r="T931" s="84"/>
    </row>
    <row r="932" spans="1:20" ht="12.75" customHeight="1" x14ac:dyDescent="0.2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S932" s="83"/>
      <c r="T932" s="84"/>
    </row>
    <row r="933" spans="1:20" ht="12.75" customHeight="1" x14ac:dyDescent="0.2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S933" s="83"/>
      <c r="T933" s="84"/>
    </row>
    <row r="934" spans="1:20" ht="12.75" customHeight="1" x14ac:dyDescent="0.2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S934" s="83"/>
      <c r="T934" s="84"/>
    </row>
    <row r="935" spans="1:20" ht="12.75" customHeight="1" x14ac:dyDescent="0.2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S935" s="83"/>
      <c r="T935" s="84"/>
    </row>
    <row r="936" spans="1:20" ht="12.75" customHeight="1" x14ac:dyDescent="0.2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S936" s="83"/>
      <c r="T936" s="84"/>
    </row>
    <row r="937" spans="1:20" ht="12.75" customHeight="1" x14ac:dyDescent="0.2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S937" s="83"/>
      <c r="T937" s="84"/>
    </row>
    <row r="938" spans="1:20" ht="12.75" customHeight="1" x14ac:dyDescent="0.2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S938" s="83"/>
      <c r="T938" s="84"/>
    </row>
    <row r="939" spans="1:20" ht="12.75" customHeight="1" x14ac:dyDescent="0.2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S939" s="83"/>
      <c r="T939" s="84"/>
    </row>
    <row r="940" spans="1:20" ht="12.75" customHeight="1" x14ac:dyDescent="0.2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S940" s="83"/>
      <c r="T940" s="84"/>
    </row>
    <row r="941" spans="1:20" ht="12.75" customHeight="1" x14ac:dyDescent="0.2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S941" s="83"/>
      <c r="T941" s="84"/>
    </row>
    <row r="942" spans="1:20" ht="12.75" customHeight="1" x14ac:dyDescent="0.2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S942" s="83"/>
      <c r="T942" s="84"/>
    </row>
    <row r="943" spans="1:20" ht="12.75" customHeight="1" x14ac:dyDescent="0.2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S943" s="83"/>
      <c r="T943" s="84"/>
    </row>
    <row r="944" spans="1:20" ht="12.75" customHeight="1" x14ac:dyDescent="0.2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S944" s="83"/>
      <c r="T944" s="84"/>
    </row>
    <row r="945" spans="1:20" ht="12.75" customHeight="1" x14ac:dyDescent="0.2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S945" s="83"/>
      <c r="T945" s="84"/>
    </row>
    <row r="946" spans="1:20" ht="12.75" customHeight="1" x14ac:dyDescent="0.2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S946" s="83"/>
      <c r="T946" s="84"/>
    </row>
    <row r="947" spans="1:20" ht="12.75" customHeight="1" x14ac:dyDescent="0.2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S947" s="83"/>
      <c r="T947" s="84"/>
    </row>
    <row r="948" spans="1:20" ht="12.75" customHeight="1" x14ac:dyDescent="0.2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S948" s="83"/>
      <c r="T948" s="84"/>
    </row>
    <row r="949" spans="1:20" ht="12.75" customHeight="1" x14ac:dyDescent="0.2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S949" s="83"/>
      <c r="T949" s="84"/>
    </row>
    <row r="950" spans="1:20" ht="12.75" customHeight="1" x14ac:dyDescent="0.2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S950" s="83"/>
      <c r="T950" s="84"/>
    </row>
    <row r="951" spans="1:20" ht="12.75" customHeight="1" x14ac:dyDescent="0.2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S951" s="83"/>
      <c r="T951" s="84"/>
    </row>
    <row r="952" spans="1:20" ht="12.75" customHeight="1" x14ac:dyDescent="0.2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S952" s="83"/>
      <c r="T952" s="84"/>
    </row>
    <row r="953" spans="1:20" ht="12.75" customHeight="1" x14ac:dyDescent="0.2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S953" s="83"/>
      <c r="T953" s="84"/>
    </row>
    <row r="954" spans="1:20" ht="12.75" customHeight="1" x14ac:dyDescent="0.2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S954" s="83"/>
      <c r="T954" s="84"/>
    </row>
    <row r="955" spans="1:20" ht="12.75" customHeight="1" x14ac:dyDescent="0.2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S955" s="83"/>
      <c r="T955" s="84"/>
    </row>
    <row r="956" spans="1:20" ht="12.75" customHeight="1" x14ac:dyDescent="0.2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S956" s="83"/>
      <c r="T956" s="84"/>
    </row>
    <row r="957" spans="1:20" ht="12.75" customHeight="1" x14ac:dyDescent="0.2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S957" s="83"/>
      <c r="T957" s="84"/>
    </row>
    <row r="958" spans="1:20" ht="12.75" customHeight="1" x14ac:dyDescent="0.2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S958" s="83"/>
      <c r="T958" s="84"/>
    </row>
    <row r="959" spans="1:20" ht="12.75" customHeight="1" x14ac:dyDescent="0.2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S959" s="83"/>
      <c r="T959" s="84"/>
    </row>
    <row r="960" spans="1:20" ht="12.75" customHeight="1" x14ac:dyDescent="0.2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S960" s="83"/>
      <c r="T960" s="84"/>
    </row>
    <row r="961" spans="1:20" ht="12.75" customHeight="1" x14ac:dyDescent="0.2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S961" s="83"/>
      <c r="T961" s="84"/>
    </row>
    <row r="962" spans="1:20" ht="12.75" customHeight="1" x14ac:dyDescent="0.2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S962" s="83"/>
      <c r="T962" s="84"/>
    </row>
    <row r="963" spans="1:20" ht="12.75" customHeight="1" x14ac:dyDescent="0.2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S963" s="83"/>
      <c r="T963" s="84"/>
    </row>
    <row r="964" spans="1:20" ht="12.75" customHeight="1" x14ac:dyDescent="0.2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S964" s="83"/>
      <c r="T964" s="84"/>
    </row>
    <row r="965" spans="1:20" ht="12.75" customHeight="1" x14ac:dyDescent="0.2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S965" s="83"/>
      <c r="T965" s="84"/>
    </row>
    <row r="966" spans="1:20" ht="12.75" customHeight="1" x14ac:dyDescent="0.2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S966" s="83"/>
      <c r="T966" s="84"/>
    </row>
    <row r="967" spans="1:20" ht="12.75" customHeight="1" x14ac:dyDescent="0.2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S967" s="83"/>
      <c r="T967" s="84"/>
    </row>
    <row r="968" spans="1:20" ht="12.75" customHeight="1" x14ac:dyDescent="0.2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S968" s="83"/>
      <c r="T968" s="84"/>
    </row>
    <row r="969" spans="1:20" ht="12.75" customHeight="1" x14ac:dyDescent="0.2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S969" s="83"/>
      <c r="T969" s="84"/>
    </row>
    <row r="970" spans="1:20" ht="12.75" customHeight="1" x14ac:dyDescent="0.2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S970" s="83"/>
      <c r="T970" s="84"/>
    </row>
    <row r="971" spans="1:20" ht="12.75" customHeight="1" x14ac:dyDescent="0.2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S971" s="83"/>
      <c r="T971" s="84"/>
    </row>
    <row r="972" spans="1:20" ht="12.75" customHeight="1" x14ac:dyDescent="0.2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S972" s="83"/>
      <c r="T972" s="84"/>
    </row>
    <row r="973" spans="1:20" ht="12.75" customHeight="1" x14ac:dyDescent="0.2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S973" s="83"/>
      <c r="T973" s="84"/>
    </row>
    <row r="974" spans="1:20" ht="12.75" customHeight="1" x14ac:dyDescent="0.2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S974" s="83"/>
      <c r="T974" s="84"/>
    </row>
    <row r="975" spans="1:20" ht="12.75" customHeight="1" x14ac:dyDescent="0.2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S975" s="83"/>
      <c r="T975" s="84"/>
    </row>
    <row r="976" spans="1:20" ht="12.75" customHeight="1" x14ac:dyDescent="0.2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S976" s="83"/>
      <c r="T976" s="84"/>
    </row>
    <row r="977" spans="1:20" ht="12.75" customHeight="1" x14ac:dyDescent="0.2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S977" s="83"/>
      <c r="T977" s="84"/>
    </row>
    <row r="978" spans="1:20" ht="12.75" customHeight="1" x14ac:dyDescent="0.2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S978" s="83"/>
      <c r="T978" s="84"/>
    </row>
    <row r="979" spans="1:20" ht="12.75" customHeight="1" x14ac:dyDescent="0.2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S979" s="83"/>
      <c r="T979" s="84"/>
    </row>
    <row r="980" spans="1:20" ht="12.75" customHeight="1" x14ac:dyDescent="0.2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S980" s="83"/>
      <c r="T980" s="84"/>
    </row>
    <row r="981" spans="1:20" ht="12.75" customHeight="1" x14ac:dyDescent="0.2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S981" s="83"/>
      <c r="T981" s="84"/>
    </row>
    <row r="982" spans="1:20" ht="12.75" customHeight="1" x14ac:dyDescent="0.2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S982" s="83"/>
      <c r="T982" s="84"/>
    </row>
    <row r="983" spans="1:20" ht="12.75" customHeight="1" x14ac:dyDescent="0.2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S983" s="83"/>
      <c r="T983" s="84"/>
    </row>
    <row r="984" spans="1:20" ht="12.75" customHeight="1" x14ac:dyDescent="0.2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S984" s="83"/>
      <c r="T984" s="84"/>
    </row>
    <row r="985" spans="1:20" ht="12.75" customHeight="1" x14ac:dyDescent="0.2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S985" s="83"/>
      <c r="T985" s="84"/>
    </row>
    <row r="986" spans="1:20" ht="12.75" customHeight="1" x14ac:dyDescent="0.2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S986" s="83"/>
      <c r="T986" s="84"/>
    </row>
    <row r="987" spans="1:20" ht="12.75" customHeight="1" x14ac:dyDescent="0.2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S987" s="83"/>
      <c r="T987" s="84"/>
    </row>
    <row r="988" spans="1:20" ht="12.75" customHeight="1" x14ac:dyDescent="0.2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S988" s="83"/>
      <c r="T988" s="84"/>
    </row>
    <row r="989" spans="1:20" ht="12.75" customHeight="1" x14ac:dyDescent="0.2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S989" s="83"/>
      <c r="T989" s="84"/>
    </row>
    <row r="990" spans="1:20" ht="12.75" customHeight="1" x14ac:dyDescent="0.2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S990" s="83"/>
      <c r="T990" s="84"/>
    </row>
    <row r="991" spans="1:20" ht="12.75" customHeight="1" x14ac:dyDescent="0.2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S991" s="83"/>
      <c r="T991" s="84"/>
    </row>
    <row r="992" spans="1:20" ht="12.75" customHeight="1" x14ac:dyDescent="0.2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S992" s="83"/>
      <c r="T992" s="84"/>
    </row>
    <row r="993" spans="1:20" ht="12.75" customHeight="1" x14ac:dyDescent="0.2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S993" s="83"/>
      <c r="T993" s="84"/>
    </row>
    <row r="994" spans="1:20" ht="12.75" customHeight="1" x14ac:dyDescent="0.2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S994" s="83"/>
      <c r="T994" s="84"/>
    </row>
    <row r="995" spans="1:20" ht="12.75" customHeight="1" x14ac:dyDescent="0.2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S995" s="83"/>
      <c r="T995" s="84"/>
    </row>
    <row r="996" spans="1:20" ht="12.75" customHeight="1" x14ac:dyDescent="0.2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S996" s="83"/>
      <c r="T996" s="84"/>
    </row>
    <row r="997" spans="1:20" ht="12.75" customHeight="1" x14ac:dyDescent="0.2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S997" s="83"/>
      <c r="T997" s="84"/>
    </row>
    <row r="998" spans="1:20" ht="12.75" customHeight="1" x14ac:dyDescent="0.2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S998" s="83"/>
      <c r="T998" s="84"/>
    </row>
    <row r="999" spans="1:20" ht="12.75" customHeight="1" x14ac:dyDescent="0.2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S999" s="83"/>
      <c r="T999" s="84"/>
    </row>
    <row r="1000" spans="1:20" ht="12.75" customHeight="1" x14ac:dyDescent="0.2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S1000" s="83"/>
      <c r="T1000" s="84"/>
    </row>
  </sheetData>
  <autoFilter ref="A14:X102"/>
  <mergeCells count="68">
    <mergeCell ref="O29:P29"/>
    <mergeCell ref="O32:P32"/>
    <mergeCell ref="O20:P20"/>
    <mergeCell ref="O21:P21"/>
    <mergeCell ref="O22:P22"/>
    <mergeCell ref="O23:P23"/>
    <mergeCell ref="O26:P26"/>
    <mergeCell ref="O15:P15"/>
    <mergeCell ref="O16:P16"/>
    <mergeCell ref="O17:P17"/>
    <mergeCell ref="O18:P18"/>
    <mergeCell ref="O19:P19"/>
    <mergeCell ref="G11:K11"/>
    <mergeCell ref="G13:K13"/>
    <mergeCell ref="L13:N13"/>
    <mergeCell ref="Q13:R13"/>
    <mergeCell ref="A10:C10"/>
    <mergeCell ref="D10:F10"/>
    <mergeCell ref="G10:K10"/>
    <mergeCell ref="L10:M10"/>
    <mergeCell ref="A11:C11"/>
    <mergeCell ref="D11:F11"/>
    <mergeCell ref="A12:P12"/>
    <mergeCell ref="N10:O10"/>
    <mergeCell ref="N11:O11"/>
    <mergeCell ref="N8:O8"/>
    <mergeCell ref="N9:O9"/>
    <mergeCell ref="A8:C8"/>
    <mergeCell ref="D8:F8"/>
    <mergeCell ref="G8:K8"/>
    <mergeCell ref="L8:M8"/>
    <mergeCell ref="A9:C9"/>
    <mergeCell ref="D9:F9"/>
    <mergeCell ref="G9:K9"/>
    <mergeCell ref="D1:K1"/>
    <mergeCell ref="D3:K3"/>
    <mergeCell ref="A6:F7"/>
    <mergeCell ref="G6:N6"/>
    <mergeCell ref="O6:P6"/>
    <mergeCell ref="G7:N7"/>
    <mergeCell ref="O7:P7"/>
    <mergeCell ref="B108:C108"/>
    <mergeCell ref="B109:C109"/>
    <mergeCell ref="B110:C110"/>
    <mergeCell ref="B111:C111"/>
    <mergeCell ref="B112:C112"/>
    <mergeCell ref="O63:P63"/>
    <mergeCell ref="O66:P66"/>
    <mergeCell ref="O69:P69"/>
    <mergeCell ref="O72:P72"/>
    <mergeCell ref="O92:P92"/>
    <mergeCell ref="O75:P75"/>
    <mergeCell ref="O78:P78"/>
    <mergeCell ref="O81:P81"/>
    <mergeCell ref="O84:P84"/>
    <mergeCell ref="O87:P87"/>
    <mergeCell ref="O90:P90"/>
    <mergeCell ref="O91:P91"/>
    <mergeCell ref="O50:P50"/>
    <mergeCell ref="O51:P51"/>
    <mergeCell ref="O54:P54"/>
    <mergeCell ref="O57:P57"/>
    <mergeCell ref="O60:P60"/>
    <mergeCell ref="O35:P35"/>
    <mergeCell ref="O38:P38"/>
    <mergeCell ref="O41:P41"/>
    <mergeCell ref="O44:P44"/>
    <mergeCell ref="O47:P47"/>
  </mergeCells>
  <conditionalFormatting sqref="M15:M101">
    <cfRule type="cellIs" dxfId="2800" priority="1" stopIfTrue="1" operator="equal">
      <formula>"Vencida"</formula>
    </cfRule>
  </conditionalFormatting>
  <conditionalFormatting sqref="M15:M101">
    <cfRule type="cellIs" dxfId="2799" priority="2" stopIfTrue="1" operator="equal">
      <formula>"Si"</formula>
    </cfRule>
  </conditionalFormatting>
  <conditionalFormatting sqref="T9">
    <cfRule type="cellIs" dxfId="2798" priority="3" stopIfTrue="1" operator="lessThan">
      <formula>1</formula>
    </cfRule>
  </conditionalFormatting>
  <dataValidations count="2">
    <dataValidation type="decimal" operator="lessThanOrEqual" allowBlank="1" showInputMessage="1" showErrorMessage="1" prompt="SUPERA LA UNIDAD DE MEDIDA - El valor registrado supera la unidad de medida" sqref="K15:K101">
      <formula1>H15</formula1>
    </dataValidation>
    <dataValidation type="date" operator="greaterThan" allowBlank="1" showInputMessage="1" showErrorMessage="1" prompt="FECHA DE ELABORACIÓN - Ingrese la fecha en la cual elabora el plan de manejo de riesgos" sqref="O3">
      <formula1>#REF!</formula1>
    </dataValidation>
  </dataValidations>
  <pageMargins left="1.5748031496062993" right="0.78740157480314965" top="0.78740157480314965" bottom="0.78740157480314965" header="0" footer="0"/>
  <pageSetup orientation="landscape"/>
  <rowBreaks count="1" manualBreakCount="1">
    <brk id="90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baseColWidth="10" defaultColWidth="12.5703125" defaultRowHeight="15" customHeight="1" x14ac:dyDescent="0.2"/>
  <cols>
    <col min="1" max="1" width="23" customWidth="1"/>
    <col min="2" max="26" width="9.140625" customWidth="1"/>
  </cols>
  <sheetData>
    <row r="1" spans="1:3" ht="12.75" customHeight="1" x14ac:dyDescent="0.2">
      <c r="A1" s="151" t="s">
        <v>255</v>
      </c>
      <c r="B1" s="349">
        <v>3</v>
      </c>
      <c r="C1" s="274"/>
    </row>
    <row r="2" spans="1:3" ht="12.75" customHeight="1" x14ac:dyDescent="0.2">
      <c r="A2" s="167" t="s">
        <v>256</v>
      </c>
      <c r="B2" s="349">
        <f>SUM(F8:F29)</f>
        <v>0</v>
      </c>
      <c r="C2" s="274"/>
    </row>
    <row r="3" spans="1:3" ht="12.75" customHeight="1" x14ac:dyDescent="0.2">
      <c r="A3" s="151" t="s">
        <v>257</v>
      </c>
      <c r="B3" s="349">
        <v>15</v>
      </c>
      <c r="C3" s="274"/>
    </row>
    <row r="4" spans="1:3" ht="12.75" customHeight="1" x14ac:dyDescent="0.2">
      <c r="A4" s="162" t="s">
        <v>258</v>
      </c>
      <c r="B4" s="350">
        <v>0</v>
      </c>
      <c r="C4" s="327"/>
    </row>
    <row r="5" spans="1:3" ht="12.75" customHeight="1" x14ac:dyDescent="0.2"/>
    <row r="6" spans="1:3" ht="12.75" customHeight="1" x14ac:dyDescent="0.2"/>
    <row r="7" spans="1:3" ht="12.75" customHeight="1" x14ac:dyDescent="0.2"/>
    <row r="8" spans="1:3" ht="12.75" customHeight="1" x14ac:dyDescent="0.2"/>
    <row r="9" spans="1:3" ht="12.75" customHeight="1" x14ac:dyDescent="0.2"/>
    <row r="10" spans="1:3" ht="12.75" customHeight="1" x14ac:dyDescent="0.2"/>
    <row r="11" spans="1:3" ht="12.75" customHeight="1" x14ac:dyDescent="0.2"/>
    <row r="12" spans="1:3" ht="12.75" customHeight="1" x14ac:dyDescent="0.2"/>
    <row r="13" spans="1:3" ht="12.75" customHeight="1" x14ac:dyDescent="0.2"/>
    <row r="14" spans="1:3" ht="12.75" customHeight="1" x14ac:dyDescent="0.2"/>
    <row r="15" spans="1:3" ht="12.75" customHeight="1" x14ac:dyDescent="0.2"/>
    <row r="16" spans="1: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B1:C1"/>
    <mergeCell ref="B2:C2"/>
    <mergeCell ref="B3:C3"/>
    <mergeCell ref="B4:C4"/>
  </mergeCells>
  <pageMargins left="0.75" right="0.75" top="1" bottom="1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Identificación</vt:lpstr>
      <vt:lpstr>Instructivo</vt:lpstr>
      <vt:lpstr>Análisis de Causa</vt:lpstr>
      <vt:lpstr>Hoja2</vt:lpstr>
      <vt:lpstr>Hoja1</vt:lpstr>
      <vt:lpstr>1115-F02 Informe avance Plan m </vt:lpstr>
      <vt:lpstr>Hoja3</vt:lpstr>
      <vt:lpstr>'Análisis de Causa'!Dependencia</vt:lpstr>
      <vt:lpstr>Dependencia</vt:lpstr>
      <vt:lpstr>'Análisis de Causa'!DEPENDENCIAS</vt:lpstr>
      <vt:lpstr>DEPENDENCIAS</vt:lpstr>
      <vt:lpstr>Jurídica</vt:lpstr>
      <vt:lpstr>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UTP</dc:creator>
  <cp:lastModifiedBy>Usuario UTP</cp:lastModifiedBy>
  <dcterms:created xsi:type="dcterms:W3CDTF">2005-10-13T16:43:11Z</dcterms:created>
  <dcterms:modified xsi:type="dcterms:W3CDTF">2025-03-25T16:54:53Z</dcterms:modified>
</cp:coreProperties>
</file>