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showInkAnnotation="0" codeName="ThisWorkbook"/>
  <mc:AlternateContent xmlns:mc="http://schemas.openxmlformats.org/markup-compatibility/2006">
    <mc:Choice Requires="x15">
      <x15ac:absPath xmlns:x15ac="http://schemas.microsoft.com/office/spreadsheetml/2010/11/ac" url="/Users/usuarioutp/Documents/2024/firmar documentos/Calidad/"/>
    </mc:Choice>
  </mc:AlternateContent>
  <xr:revisionPtr revIDLastSave="0" documentId="8_{DFC8305A-8044-1545-9563-48C6962D24F1}" xr6:coauthVersionLast="47" xr6:coauthVersionMax="47" xr10:uidLastSave="{00000000-0000-0000-0000-000000000000}"/>
  <workbookProtection workbookAlgorithmName="SHA-512" workbookHashValue="DOBISBvc1MFM1Y9AFXeZDP3rZT/9MoZSvieQZvP1deGBbSKWVJwbO3FB74bUaZR3L14e/J55vbZypmlVTUrxDg==" workbookSaltValue="XjTjlu5/KVYeO9Y3qsFUCQ==" workbookSpinCount="100000" lockStructure="1"/>
  <bookViews>
    <workbookView xWindow="0" yWindow="500" windowWidth="28800" windowHeight="12300" xr2:uid="{00000000-000D-0000-FFFF-FFFF00000000}"/>
  </bookViews>
  <sheets>
    <sheet name="Apoyos_OG" sheetId="7" r:id="rId1"/>
    <sheet name="Tablas con valores" sheetId="5" r:id="rId2"/>
    <sheet name="DATOS" sheetId="11" state="hidden" r:id="rId3"/>
  </sheets>
  <definedNames>
    <definedName name="AMAZONAS">DATOS!$J$2:$J$12</definedName>
    <definedName name="ANTIOQUIA">DATOS!$K$2:$K$127</definedName>
    <definedName name="ARAUCA">DATOS!$L$2:$L$8</definedName>
    <definedName name="_xlnm.Print_Area" localSheetId="0">Apoyos_OG!$A$1:$Q$96</definedName>
    <definedName name="ATLANTICO">DATOS!$M$2:$M$24</definedName>
    <definedName name="BOGOTA">DATOS!$N$2</definedName>
    <definedName name="BOLIVAR">DATOS!$O$2:$O$47</definedName>
    <definedName name="BOYACA">DATOS!$P$2:$P$124</definedName>
    <definedName name="CALDAS">DATOS!$Q$2:$Q$28</definedName>
    <definedName name="CAPACITACION" localSheetId="0">DATOS!$C$2:$C$8</definedName>
    <definedName name="CAQUETA">DATOS!$R$2:$R$17</definedName>
    <definedName name="CASANARE">DATOS!$S$2:$S$20</definedName>
    <definedName name="CAUCA">DATOS!$T$2:$T$43</definedName>
    <definedName name="CESAR">DATOS!$U$2:$U$26</definedName>
    <definedName name="CHOCO">DATOS!$V$2:$V$31</definedName>
    <definedName name="Contratista">DATOS!$G$2:$H$2</definedName>
    <definedName name="CORDOBA">DATOS!$W$2:$W$29</definedName>
    <definedName name="CUNDINAMARCA">DATOS!$X$2:$X$117</definedName>
    <definedName name="DEPARTAMENTO" localSheetId="0">DATOS!$I$2:$I$34</definedName>
    <definedName name="Docente_Catedratico">DATOS!$G$3</definedName>
    <definedName name="Docente_Prestacion_de_Servicio">DATOS!$G$6:$H$6</definedName>
    <definedName name="Docente_Prestacion_de_Servicio_con_Certificado_Laboral_o_desprendible_de_nomina">DATOS!$G$7:$H$7</definedName>
    <definedName name="Docente_Resolucion">DATOS!$G$4:$H$4</definedName>
    <definedName name="Docente_Resolucion_con_Certificado_Laboral_o_desprendible_de_nomina">DATOS!$G$5:$H$5</definedName>
    <definedName name="EVENTO" localSheetId="0">DATOS!$B$2:$B$3</definedName>
    <definedName name="GESTION" localSheetId="0">DATOS!$D$2:$D$7</definedName>
    <definedName name="GUANIA">DATOS!$Y$2:$Y$10</definedName>
    <definedName name="GUAVIARE">DATOS!$Z$2:$Z$5</definedName>
    <definedName name="HUILA">DATOS!$AA$2:$AA$38</definedName>
    <definedName name="Invitado_Internacional">DATOS!$G$12:$H$12</definedName>
    <definedName name="Invitado_Nacional">DATOS!$G$10:$H$10</definedName>
    <definedName name="Invitado_Nacional_con_Certificado_Laboral_o_desprendible_de_nomina">DATOS!#REF!</definedName>
    <definedName name="Jurado_Asesor_Director">DATOS!$G$8</definedName>
    <definedName name="Jurado_Asesor_Director_con_Certificado_Laboral_o_desprendible_de_nomina">DATOS!$G$9</definedName>
    <definedName name="LA_GUAJIRA">DATOS!$AB$2:$AB$16</definedName>
    <definedName name="MAGDALENA">DATOS!$AC$2:$AC$30</definedName>
    <definedName name="META">DATOS!$AD$2:$AD$30</definedName>
    <definedName name="Miembros_de_Comités_Institucionales">DATOS!$G$13</definedName>
    <definedName name="NARIÑO">DATOS!$AF$2:$AF$65</definedName>
    <definedName name="NORTE_SANTANDER">DATOS!$AE$2:$AE$41</definedName>
    <definedName name="PUTUMAYO">DATOS!$AG$2:$AG$14</definedName>
    <definedName name="QUINDIO">DATOS!$AH$2:$AH$13</definedName>
    <definedName name="RISARALDA">DATOS!$AI$2:$AI$15</definedName>
    <definedName name="SAN_ANDRES">DATOS!$AJ$2:$AJ$3</definedName>
    <definedName name="SANTANDER">DATOS!$AK$2:$AK$88</definedName>
    <definedName name="SUCRE">DATOS!$AL$2:$AL$27</definedName>
    <definedName name="TOLIMA">DATOS!$AM$2:$AM$48</definedName>
    <definedName name="VALLE_DEL_CAUCA">DATOS!$AN$2:$AN$43</definedName>
    <definedName name="VAUPES">DATOS!$AO$2:$AO$7</definedName>
    <definedName name="VICHADA">DATOS!$AP$2:$AP$5</definedName>
    <definedName name="VINCULACION" localSheetId="0">DATOS!$F$2:$F$13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I12" i="5" l="1"/>
  <c r="I13" i="5"/>
  <c r="I5" i="5"/>
  <c r="H29" i="7"/>
  <c r="C18" i="7" l="1"/>
  <c r="K68" i="7"/>
  <c r="K69" i="7" l="1"/>
  <c r="G18" i="7" l="1"/>
  <c r="G83" i="7" l="1"/>
  <c r="I10" i="5" l="1"/>
  <c r="K88" i="7"/>
  <c r="I6" i="5"/>
  <c r="K62" i="7" s="1"/>
  <c r="O50" i="7"/>
  <c r="G51" i="7" s="1"/>
  <c r="P18" i="7"/>
  <c r="J18" i="7"/>
  <c r="N64" i="7"/>
  <c r="J87" i="7"/>
  <c r="I14" i="5" l="1"/>
  <c r="I11" i="5"/>
  <c r="K63" i="7"/>
  <c r="I9" i="5"/>
  <c r="E21" i="7"/>
  <c r="B19" i="7"/>
  <c r="E56" i="7" l="1"/>
  <c r="L51" i="7"/>
  <c r="I7" i="5" l="1"/>
  <c r="N55" i="7" s="1"/>
  <c r="I8" i="5" s="1"/>
  <c r="N56" i="7" l="1"/>
  <c r="F59"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UTP</author>
    <author>Hewlett-Packard Company</author>
  </authors>
  <commentList>
    <comment ref="E7" authorId="0" shapeId="0" xr:uid="{00000000-0006-0000-0000-000001000000}">
      <text>
        <r>
          <rPr>
            <b/>
            <sz val="9"/>
            <color rgb="FF000000"/>
            <rFont val="Tahoma"/>
            <family val="2"/>
          </rPr>
          <t>El número será asignado por Viáticos  y Apoyos Económicos de Gestión Financiera</t>
        </r>
      </text>
    </comment>
    <comment ref="K7" authorId="0" shapeId="0" xr:uid="{00000000-0006-0000-0000-000002000000}">
      <text>
        <r>
          <rPr>
            <b/>
            <sz val="9"/>
            <color indexed="81"/>
            <rFont val="Tahoma"/>
            <family val="2"/>
          </rPr>
          <t>La fecha del trámite será asignada por Viáticos  y Apoyos Económicos de Gestión Financiera</t>
        </r>
      </text>
    </comment>
    <comment ref="B9" authorId="1" shapeId="0" xr:uid="{00000000-0006-0000-0000-000003000000}">
      <text>
        <r>
          <rPr>
            <b/>
            <sz val="9"/>
            <color indexed="81"/>
            <rFont val="Tahoma"/>
            <family val="2"/>
          </rPr>
          <t>Hewlett-Packard Company:</t>
        </r>
        <r>
          <rPr>
            <sz val="9"/>
            <color indexed="81"/>
            <rFont val="Tahoma"/>
            <family val="2"/>
          </rPr>
          <t xml:space="preserve">
Por favor seleccionar de la lista desplegable según corresponda.</t>
        </r>
      </text>
    </comment>
    <comment ref="D15" authorId="1" shapeId="0" xr:uid="{00000000-0006-0000-0000-000004000000}">
      <text>
        <r>
          <rPr>
            <b/>
            <sz val="9"/>
            <color indexed="81"/>
            <rFont val="Tahoma"/>
            <family val="2"/>
          </rPr>
          <t>Hewlett-Packard Company:</t>
        </r>
        <r>
          <rPr>
            <sz val="9"/>
            <color indexed="81"/>
            <rFont val="Tahoma"/>
            <family val="2"/>
          </rPr>
          <t xml:space="preserve">
Seleccione de la lista desplegable:
</t>
        </r>
        <r>
          <rPr>
            <b/>
            <sz val="9"/>
            <color indexed="81"/>
            <rFont val="Tahoma"/>
            <family val="2"/>
          </rPr>
          <t xml:space="preserve">Rubro: </t>
        </r>
        <r>
          <rPr>
            <sz val="9"/>
            <color indexed="81"/>
            <rFont val="Tahoma"/>
            <family val="2"/>
          </rPr>
          <t xml:space="preserve">Presupuesto UTP
</t>
        </r>
        <r>
          <rPr>
            <b/>
            <sz val="9"/>
            <color indexed="81"/>
            <rFont val="Tahoma"/>
            <family val="2"/>
          </rPr>
          <t>Proyecto Especial:</t>
        </r>
        <r>
          <rPr>
            <sz val="9"/>
            <color indexed="81"/>
            <rFont val="Tahoma"/>
            <family val="2"/>
          </rPr>
          <t xml:space="preserve"> Presupuesto de Operación Comercial</t>
        </r>
      </text>
    </comment>
    <comment ref="J31" authorId="0" shapeId="0" xr:uid="{00000000-0006-0000-0000-000005000000}">
      <text>
        <r>
          <rPr>
            <sz val="9"/>
            <color indexed="81"/>
            <rFont val="Tahoma"/>
            <family val="2"/>
          </rPr>
          <t>Indicar extension o teléfono de la persona encargada de recibir notificaciones sobre el estado del Apoyo Económico.</t>
        </r>
      </text>
    </comment>
    <comment ref="M31" authorId="0" shapeId="0" xr:uid="{00000000-0006-0000-0000-000006000000}">
      <text>
        <r>
          <rPr>
            <sz val="9"/>
            <color indexed="81"/>
            <rFont val="Tahoma"/>
            <family val="2"/>
          </rPr>
          <t>Indicar el e-mail de la persona encargada de recibir notificaciones sobre el estado del Apoyo Económico.</t>
        </r>
      </text>
    </comment>
    <comment ref="G50" authorId="1" shapeId="0" xr:uid="{00000000-0006-0000-0000-000007000000}">
      <text>
        <r>
          <rPr>
            <b/>
            <sz val="9"/>
            <color indexed="81"/>
            <rFont val="Tahoma"/>
            <family val="2"/>
          </rPr>
          <t>Hewlett-Packard Company:</t>
        </r>
        <r>
          <rPr>
            <sz val="9"/>
            <color indexed="81"/>
            <rFont val="Tahoma"/>
            <family val="2"/>
          </rPr>
          <t xml:space="preserve">
Formato dd/mm/aa</t>
        </r>
      </text>
    </comment>
    <comment ref="L53" authorId="1" shapeId="0" xr:uid="{00000000-0006-0000-0000-000008000000}">
      <text>
        <r>
          <rPr>
            <sz val="9"/>
            <color indexed="81"/>
            <rFont val="Tahoma"/>
            <family val="2"/>
          </rPr>
          <t>Poner SI cuando el beneficiario del apoyo no tenga que asumir gastos de hospedaje y éstos sean cubiertos por la entidad destino</t>
        </r>
      </text>
    </comment>
    <comment ref="F59" authorId="0" shapeId="0" xr:uid="{00000000-0006-0000-0000-000009000000}">
      <text>
        <r>
          <rPr>
            <sz val="9"/>
            <color indexed="81"/>
            <rFont val="Arial"/>
            <family val="2"/>
          </rPr>
          <t>Si el destino se encuentra a una distancia inferior a 60 Km, favor verificar el valor máximo a otorgar en la pestaña "</t>
        </r>
        <r>
          <rPr>
            <i/>
            <u/>
            <sz val="9"/>
            <color indexed="81"/>
            <rFont val="Arial"/>
            <family val="2"/>
          </rPr>
          <t>Tabla con valores</t>
        </r>
        <r>
          <rPr>
            <sz val="9"/>
            <color indexed="81"/>
            <rFont val="Arial"/>
            <family val="2"/>
          </rPr>
          <t>".</t>
        </r>
      </text>
    </comment>
    <comment ref="B87" authorId="1" shapeId="0" xr:uid="{00000000-0006-0000-0000-00000A000000}">
      <text>
        <r>
          <rPr>
            <b/>
            <sz val="9"/>
            <color indexed="81"/>
            <rFont val="Tahoma"/>
            <family val="2"/>
          </rPr>
          <t>Hewlett-Packard Company:</t>
        </r>
        <r>
          <rPr>
            <sz val="9"/>
            <color indexed="81"/>
            <rFont val="Tahoma"/>
            <family val="2"/>
          </rPr>
          <t xml:space="preserve">
Por favor seleccionar de la lista desplegable según corresponda.</t>
        </r>
      </text>
    </comment>
  </commentList>
</comments>
</file>

<file path=xl/sharedStrings.xml><?xml version="1.0" encoding="utf-8"?>
<sst xmlns="http://schemas.openxmlformats.org/spreadsheetml/2006/main" count="1482" uniqueCount="1315">
  <si>
    <t>FECHA :</t>
  </si>
  <si>
    <t>DE:</t>
  </si>
  <si>
    <t>Seminario</t>
  </si>
  <si>
    <t>Visita</t>
  </si>
  <si>
    <t>Taller</t>
  </si>
  <si>
    <t>Simposio</t>
  </si>
  <si>
    <t>Firma:</t>
  </si>
  <si>
    <t>Nombre</t>
  </si>
  <si>
    <t>CÉDULA:</t>
  </si>
  <si>
    <t>Otro</t>
  </si>
  <si>
    <t>E-mail:</t>
  </si>
  <si>
    <t>Ciudad</t>
  </si>
  <si>
    <t>Total días</t>
  </si>
  <si>
    <t xml:space="preserve">Pernoctando </t>
  </si>
  <si>
    <t>Sin pernoctar</t>
  </si>
  <si>
    <t>Salario base mensual</t>
  </si>
  <si>
    <t>Valor otorgado</t>
  </si>
  <si>
    <t>Tipo de transporte</t>
  </si>
  <si>
    <t xml:space="preserve">Curso </t>
  </si>
  <si>
    <t>Conferencia</t>
  </si>
  <si>
    <t>Coloquios</t>
  </si>
  <si>
    <t>Reunion</t>
  </si>
  <si>
    <t>Tipo de vinculación</t>
  </si>
  <si>
    <t>Descripción</t>
  </si>
  <si>
    <t>CAPACITACION</t>
  </si>
  <si>
    <t>GESTION</t>
  </si>
  <si>
    <t>Termina</t>
  </si>
  <si>
    <t>FECHAS:</t>
  </si>
  <si>
    <t>Inicia</t>
  </si>
  <si>
    <t>Requiere estar hasta el día siguiente:</t>
  </si>
  <si>
    <t>EL DECANO DE FACULTAD DE CIENCIAS AMBIENTALES</t>
  </si>
  <si>
    <t>EL DECANO DE FACULTAD DE CIENCIAS DE LA SALUD</t>
  </si>
  <si>
    <t>EL DECANO DE FACULTAD DE CIENCIAS DE LA EDUCACIÓN</t>
  </si>
  <si>
    <t>EL DECANO DE FACULTAD DE CIENCIAS BÁSICAS</t>
  </si>
  <si>
    <t>EL DECANO DE FACULTAD DE BELLAS ARTES Y HUMANIDADES</t>
  </si>
  <si>
    <t>EL VICERRECTOR (A) INVESTIGACIONES, INNOVACIÓN Y EXTENSIÓN</t>
  </si>
  <si>
    <t>EL VICERRECTOR(A) BIENESTAR UNIVERSITARIO Y RESPONSABILIDAD SOCIAL</t>
  </si>
  <si>
    <t>EL VICERRECTOR(A) ADMINISTRATIVO Y FINANCIERO</t>
  </si>
  <si>
    <t>EL VICERRECTOR(A) ACADÉMICO</t>
  </si>
  <si>
    <t>VIATICOS DIARIOS</t>
  </si>
  <si>
    <t>De</t>
  </si>
  <si>
    <t>A</t>
  </si>
  <si>
    <t>Hasta</t>
  </si>
  <si>
    <t>(Dólares estadunidenses)</t>
  </si>
  <si>
    <t>Centro América,</t>
  </si>
  <si>
    <t>El Caribe</t>
  </si>
  <si>
    <t>Suramérica</t>
  </si>
  <si>
    <t>excepto Brasil, Chile, Argentina, Puerto Rico</t>
  </si>
  <si>
    <t>Estados Unidos, Canadá, Chile, Brasil, África y Puerto Rico</t>
  </si>
  <si>
    <t>Europa, Asica, Oceanía, México y Argentina</t>
  </si>
  <si>
    <t>Nombre:</t>
  </si>
  <si>
    <t>NO</t>
  </si>
  <si>
    <t>Salida</t>
  </si>
  <si>
    <t>Regreso</t>
  </si>
  <si>
    <t>Distancia en recorrido terrestre</t>
  </si>
  <si>
    <t>PUERTO RICO</t>
  </si>
  <si>
    <t>GRANADA</t>
  </si>
  <si>
    <t>GUADALUPE</t>
  </si>
  <si>
    <t>ARGELIA</t>
  </si>
  <si>
    <t>AMAZONAS</t>
  </si>
  <si>
    <t>ANTIOQUIA</t>
  </si>
  <si>
    <t>ARAUCA</t>
  </si>
  <si>
    <t>ATLANTICO</t>
  </si>
  <si>
    <t>BOLIVAR</t>
  </si>
  <si>
    <t>BOYACA</t>
  </si>
  <si>
    <t>CALDAS</t>
  </si>
  <si>
    <t>CAQUETA</t>
  </si>
  <si>
    <t>CASANARE</t>
  </si>
  <si>
    <t>CAUCA</t>
  </si>
  <si>
    <t>CESAR</t>
  </si>
  <si>
    <t>CHOCO</t>
  </si>
  <si>
    <t>CORDOBA</t>
  </si>
  <si>
    <t>CUNDINAMARCA</t>
  </si>
  <si>
    <t>GUAINIA</t>
  </si>
  <si>
    <t>GUAVIARE</t>
  </si>
  <si>
    <t>HUILA</t>
  </si>
  <si>
    <t>LA GUAJIRA</t>
  </si>
  <si>
    <t>MAGDALENA</t>
  </si>
  <si>
    <t>META</t>
  </si>
  <si>
    <t>NARIÑO</t>
  </si>
  <si>
    <t>PUTUMAYO</t>
  </si>
  <si>
    <t>QUINDIO</t>
  </si>
  <si>
    <t>RISARALDA</t>
  </si>
  <si>
    <t>SANTANDER</t>
  </si>
  <si>
    <t>SUCRE</t>
  </si>
  <si>
    <t>TOLIMA</t>
  </si>
  <si>
    <t>VALLE DEL CAUCA</t>
  </si>
  <si>
    <t>VAUPES</t>
  </si>
  <si>
    <t>VICHADA</t>
  </si>
  <si>
    <t>Ciudad/Municipio</t>
  </si>
  <si>
    <t xml:space="preserve">Docencia </t>
  </si>
  <si>
    <t>HH:MM</t>
  </si>
  <si>
    <t>Banco</t>
  </si>
  <si>
    <t>ORIGEN - DESTINO - ORIGEN</t>
  </si>
  <si>
    <t>Requiere estar el día anterior:</t>
  </si>
  <si>
    <t>Si seleccionó "OTRO"  en descripción, regístrelo:</t>
  </si>
  <si>
    <t>Tipo de Evento</t>
  </si>
  <si>
    <t>Datos de compra de tiquete directamente por la UTP</t>
  </si>
  <si>
    <t>Nombre entidad que ofrece la capacitación:</t>
  </si>
  <si>
    <t>En caso de que la transferencia sea a una entidad internacional, adicional a los datos anteriores se deben indicar los siguientes códigos:</t>
  </si>
  <si>
    <t>SWIFT  </t>
  </si>
  <si>
    <t>ABBA</t>
  </si>
  <si>
    <t>Tipo de cuenta</t>
  </si>
  <si>
    <t>NIT</t>
  </si>
  <si>
    <t>Cuenta Bancaria</t>
  </si>
  <si>
    <t>Valor máximo total pemitido</t>
  </si>
  <si>
    <t>Medellín (Aeropuerto José María Córdoba – Rionegro)</t>
  </si>
  <si>
    <t>Bucaramanga</t>
  </si>
  <si>
    <t>Barranquilla</t>
  </si>
  <si>
    <t>Pasto</t>
  </si>
  <si>
    <t>MOVILIDAD AEROPUERTOS (Art. 4 Lit. b)</t>
  </si>
  <si>
    <t>Tipo de gasto</t>
  </si>
  <si>
    <t>Valor Otorgado</t>
  </si>
  <si>
    <t>NO PERMITIDO</t>
  </si>
  <si>
    <t>NO CALCULADO</t>
  </si>
  <si>
    <t>REGISTRE VALOR =&gt;</t>
  </si>
  <si>
    <r>
      <rPr>
        <b/>
        <sz val="11"/>
        <rFont val="Calibri"/>
        <family val="2"/>
        <scheme val="minor"/>
      </rPr>
      <t xml:space="preserve">Requiere liquidación gastos de movilidad </t>
    </r>
    <r>
      <rPr>
        <b/>
        <sz val="8"/>
        <rFont val="Calibri"/>
        <family val="2"/>
        <scheme val="minor"/>
      </rPr>
      <t>(Seleccione SI o NO en la celda siguiente)</t>
    </r>
    <r>
      <rPr>
        <b/>
        <sz val="9"/>
        <rFont val="Calibri"/>
        <family val="2"/>
        <scheme val="minor"/>
      </rPr>
      <t>:</t>
    </r>
  </si>
  <si>
    <r>
      <rPr>
        <b/>
        <sz val="10"/>
        <rFont val="Calibri"/>
        <family val="2"/>
        <scheme val="minor"/>
      </rPr>
      <t>Requiere liquidación gastos de inscripción</t>
    </r>
    <r>
      <rPr>
        <b/>
        <sz val="11"/>
        <rFont val="Calibri"/>
        <family val="2"/>
        <scheme val="minor"/>
      </rPr>
      <t xml:space="preserve"> </t>
    </r>
    <r>
      <rPr>
        <b/>
        <sz val="8"/>
        <rFont val="Calibri"/>
        <family val="2"/>
        <scheme val="minor"/>
      </rPr>
      <t>(Seleccione SI o NO en la celda siguiente)</t>
    </r>
    <r>
      <rPr>
        <b/>
        <sz val="11"/>
        <rFont val="Calibri"/>
        <family val="2"/>
        <scheme val="minor"/>
      </rPr>
      <t>:</t>
    </r>
  </si>
  <si>
    <t>Por medio de la cual se ordena un pago para apoyo económico</t>
  </si>
  <si>
    <t>NUMERO DE APOYO ECONOMICO:</t>
  </si>
  <si>
    <t>Contratista</t>
  </si>
  <si>
    <t>INFORMACIÓN RELATIVA AL APOYO ECONOMICO</t>
  </si>
  <si>
    <t>Objeto del apoyo económico</t>
  </si>
  <si>
    <t>Duración del evento</t>
  </si>
  <si>
    <t>Autorizado por:</t>
  </si>
  <si>
    <t>Aprobado por:</t>
  </si>
  <si>
    <t>SOLICITADO POR:</t>
  </si>
  <si>
    <t>Proyección Mensual de la certificación</t>
  </si>
  <si>
    <t>Acto administrativo vinculación</t>
  </si>
  <si>
    <t xml:space="preserve">No. </t>
  </si>
  <si>
    <t>Fecha Inicio</t>
  </si>
  <si>
    <t>Fecha Termina</t>
  </si>
  <si>
    <t>Departamento</t>
  </si>
  <si>
    <t>Interventor</t>
  </si>
  <si>
    <t>Supervisor</t>
  </si>
  <si>
    <t>Director de Programa</t>
  </si>
  <si>
    <t>Organizador del evento</t>
  </si>
  <si>
    <t>Docente_Catedratico</t>
  </si>
  <si>
    <t>Docente_Resolucion</t>
  </si>
  <si>
    <t>Nombre solicitante:</t>
  </si>
  <si>
    <t>Firma solicitante:</t>
  </si>
  <si>
    <t>Aeropuertos (Art. 4 Lit.a)</t>
  </si>
  <si>
    <t>Zonas rurales (Art. 4 Lit. b)</t>
  </si>
  <si>
    <t xml:space="preserve">a nombre de </t>
  </si>
  <si>
    <t>No.</t>
  </si>
  <si>
    <t>Documento de identidad</t>
  </si>
  <si>
    <t>EL ORDENADOR DEL GASTO</t>
  </si>
  <si>
    <t xml:space="preserve"> DE LA UNIVERSIDAD TECNOLÓGICA DE PEREIRA</t>
  </si>
  <si>
    <t>Que mediante resolución No.</t>
  </si>
  <si>
    <t>de</t>
  </si>
  <si>
    <t>se delegó a</t>
  </si>
  <si>
    <t xml:space="preserve">código </t>
  </si>
  <si>
    <t>(registre nombre y apellidos)</t>
  </si>
  <si>
    <t>TOTAL</t>
  </si>
  <si>
    <t>Requiere liquidación gastos de transporte (Seleccione SI o NO en la celda siguiente):</t>
  </si>
  <si>
    <t>OBLIGACIÓN DEL BENEFICIARIO</t>
  </si>
  <si>
    <t xml:space="preserve">Que en el mencionado </t>
  </si>
  <si>
    <t>1. El beneficierio deberá cumplir con lo establecido en el capitulo V "De la legalización" de la Resolución de Rectoría N°1334  del 20 de abril de 2016, "Por medio de la cual se reglamenta la comisión de servicios y el reconocimiento de apoyos económicos en la Universidad Tecnológica de Pereira" so pena de las actuaciones administrativas que la Universidad pueda emprender.</t>
  </si>
  <si>
    <t>LETICIA</t>
  </si>
  <si>
    <t>EL ENCANTO</t>
  </si>
  <si>
    <t>LA CHORRERA</t>
  </si>
  <si>
    <t>LA PEDRERA</t>
  </si>
  <si>
    <t>LA VICTORIA</t>
  </si>
  <si>
    <t>MIRITI - PARANA</t>
  </si>
  <si>
    <t>PUERTO ALEGRIA</t>
  </si>
  <si>
    <t>PUERTO ARICA</t>
  </si>
  <si>
    <t>PUERTO NARIÑO</t>
  </si>
  <si>
    <t>PUERTO SANTANDER</t>
  </si>
  <si>
    <t>TARAPACA</t>
  </si>
  <si>
    <t>ABEJORRAL</t>
  </si>
  <si>
    <t>ABRIAQUI</t>
  </si>
  <si>
    <t>ALEJANDRIA</t>
  </si>
  <si>
    <t>AMAGA</t>
  </si>
  <si>
    <t>AMALFI</t>
  </si>
  <si>
    <t>ANDES</t>
  </si>
  <si>
    <t>ANGELOPOLIS</t>
  </si>
  <si>
    <t>ANGOSTURA</t>
  </si>
  <si>
    <t>ANORI</t>
  </si>
  <si>
    <t>SANTAFE DE ANTIOQUIA</t>
  </si>
  <si>
    <t>ANZA</t>
  </si>
  <si>
    <t>APARTADO</t>
  </si>
  <si>
    <t>ARBOLETES</t>
  </si>
  <si>
    <t>ARMENIA</t>
  </si>
  <si>
    <t>BARBOSA</t>
  </si>
  <si>
    <t>BELMIRA</t>
  </si>
  <si>
    <t>BELLO</t>
  </si>
  <si>
    <t>BETANIA</t>
  </si>
  <si>
    <t>BETULIA</t>
  </si>
  <si>
    <t>CIUDAD BOLIVAR</t>
  </si>
  <si>
    <t>BRICEÑO</t>
  </si>
  <si>
    <t>BURITICA</t>
  </si>
  <si>
    <t>CACERES</t>
  </si>
  <si>
    <t>CAICEDO</t>
  </si>
  <si>
    <t>CAMPAMENTO</t>
  </si>
  <si>
    <t>CAÑASGORDAS</t>
  </si>
  <si>
    <t>CARACOLI</t>
  </si>
  <si>
    <t>CARAMANTA</t>
  </si>
  <si>
    <t>CAREPA</t>
  </si>
  <si>
    <t>EL CARMEN DE VIBORAL</t>
  </si>
  <si>
    <t>CAROLINA</t>
  </si>
  <si>
    <t>CAUCASIA</t>
  </si>
  <si>
    <t>CHIGORODO</t>
  </si>
  <si>
    <t>CISNEROS</t>
  </si>
  <si>
    <t>COCORNA</t>
  </si>
  <si>
    <t>CONCEPCION</t>
  </si>
  <si>
    <t>CONCORDIA</t>
  </si>
  <si>
    <t>COPACABANA</t>
  </si>
  <si>
    <t>DABEIBA</t>
  </si>
  <si>
    <t>DON MATIAS</t>
  </si>
  <si>
    <t>EBEJICO</t>
  </si>
  <si>
    <t>EL BAGRE</t>
  </si>
  <si>
    <t>ENTRERRIOS</t>
  </si>
  <si>
    <t>ENVIGADO</t>
  </si>
  <si>
    <t>FREDONIA</t>
  </si>
  <si>
    <t>FRONTINO</t>
  </si>
  <si>
    <t>GIRALDO</t>
  </si>
  <si>
    <t>GIRARDOTA</t>
  </si>
  <si>
    <t>GOMEZ PLATA</t>
  </si>
  <si>
    <t>GUARNE</t>
  </si>
  <si>
    <t>GUATAPE</t>
  </si>
  <si>
    <t>HELICONIA</t>
  </si>
  <si>
    <t>HISPANIA</t>
  </si>
  <si>
    <t>ITAGUI</t>
  </si>
  <si>
    <t>ITUANGO</t>
  </si>
  <si>
    <t>JARDIN</t>
  </si>
  <si>
    <t>JERICO</t>
  </si>
  <si>
    <t>LA CEJA</t>
  </si>
  <si>
    <t>LA ESTRELLA</t>
  </si>
  <si>
    <t>LA PINTADA</t>
  </si>
  <si>
    <t>LA UNION</t>
  </si>
  <si>
    <t>LIBORINA</t>
  </si>
  <si>
    <t>MACEO</t>
  </si>
  <si>
    <t>MARINILLA</t>
  </si>
  <si>
    <t>MONTEBELLO</t>
  </si>
  <si>
    <t>MURINDO</t>
  </si>
  <si>
    <t>MUTATA</t>
  </si>
  <si>
    <t>NECOCLI</t>
  </si>
  <si>
    <t>NECHI</t>
  </si>
  <si>
    <t>OLAYA</t>
  </si>
  <si>
    <t>PEÐOL</t>
  </si>
  <si>
    <t>PEQUE</t>
  </si>
  <si>
    <t>PUEBLORRICO</t>
  </si>
  <si>
    <t>PUERTO BERRIO</t>
  </si>
  <si>
    <t>PUERTO NARE</t>
  </si>
  <si>
    <t>PUERTO TRIUNFO</t>
  </si>
  <si>
    <t>REMEDIOS</t>
  </si>
  <si>
    <t>RETIRO</t>
  </si>
  <si>
    <t>RIONEGRO</t>
  </si>
  <si>
    <t>SABANALARGA</t>
  </si>
  <si>
    <t>SABANETA</t>
  </si>
  <si>
    <t>SALGAR</t>
  </si>
  <si>
    <t>SAN ANDRES DE CUERQUIA</t>
  </si>
  <si>
    <t>SAN CARLOS</t>
  </si>
  <si>
    <t>SAN FRANCISCO</t>
  </si>
  <si>
    <t>SAN JERONIMO</t>
  </si>
  <si>
    <t>SAN JOSE DE LA MONTAÑA</t>
  </si>
  <si>
    <t>SAN JUAN DE URABA</t>
  </si>
  <si>
    <t>SAN LUIS</t>
  </si>
  <si>
    <t>SAN PEDRO</t>
  </si>
  <si>
    <t>SAN PEDRO DE URABA</t>
  </si>
  <si>
    <t>SAN RAFAEL</t>
  </si>
  <si>
    <t>SAN ROQUE</t>
  </si>
  <si>
    <t>SAN VICENTE</t>
  </si>
  <si>
    <t>SANTA BARBARA</t>
  </si>
  <si>
    <t>SANTA ROSA DE OSOS</t>
  </si>
  <si>
    <t>SANTO DOMINGO</t>
  </si>
  <si>
    <t>EL SANTUARIO</t>
  </si>
  <si>
    <t>SEGOVIA</t>
  </si>
  <si>
    <t>SONSON</t>
  </si>
  <si>
    <t>SOPETRAN</t>
  </si>
  <si>
    <t>TAMESIS</t>
  </si>
  <si>
    <t>TARAZA</t>
  </si>
  <si>
    <t>TARSO</t>
  </si>
  <si>
    <t>TITIRIBI</t>
  </si>
  <si>
    <t>TOLEDO</t>
  </si>
  <si>
    <t>TURBO</t>
  </si>
  <si>
    <t>URAMITA</t>
  </si>
  <si>
    <t>URRAO</t>
  </si>
  <si>
    <t>VALDIVIA</t>
  </si>
  <si>
    <t>VALPARAISO</t>
  </si>
  <si>
    <t>VEGACHI</t>
  </si>
  <si>
    <t>VENECIA</t>
  </si>
  <si>
    <t>VIGIA DEL FUERTE</t>
  </si>
  <si>
    <t>YALI</t>
  </si>
  <si>
    <t>YARUMAL</t>
  </si>
  <si>
    <t>YOLOMBO</t>
  </si>
  <si>
    <t>YONDO</t>
  </si>
  <si>
    <t>ZARAGOZA</t>
  </si>
  <si>
    <t>MEDELLIN (Rionegro)</t>
  </si>
  <si>
    <t>MEDELLIN (Jose Maria Cordoba)</t>
  </si>
  <si>
    <t>BOGOTA</t>
  </si>
  <si>
    <t>BARRANQUILLA</t>
  </si>
  <si>
    <t>BOGOTA, D.C.</t>
  </si>
  <si>
    <t>CARTAGENA</t>
  </si>
  <si>
    <t>ARAUQUITA</t>
  </si>
  <si>
    <t>BARANOA</t>
  </si>
  <si>
    <t>ACHI</t>
  </si>
  <si>
    <t>CRAVO NORTE</t>
  </si>
  <si>
    <t>CAMPO DE LA CRUZ</t>
  </si>
  <si>
    <t>ALTOS DEL ROSARIO</t>
  </si>
  <si>
    <t>FORTUL</t>
  </si>
  <si>
    <t>CANDELARIA</t>
  </si>
  <si>
    <t>ARENAL</t>
  </si>
  <si>
    <t>PUERTO RONDON</t>
  </si>
  <si>
    <t>GALAPA</t>
  </si>
  <si>
    <t>ARJONA</t>
  </si>
  <si>
    <t>SARAVENA</t>
  </si>
  <si>
    <t>JUAN DE ACOSTA</t>
  </si>
  <si>
    <t>ARROYOHONDO</t>
  </si>
  <si>
    <t>TAME</t>
  </si>
  <si>
    <t>LURUACO</t>
  </si>
  <si>
    <t>BARRANCO DE LOBA</t>
  </si>
  <si>
    <t>MALAMBO</t>
  </si>
  <si>
    <t>CALAMAR</t>
  </si>
  <si>
    <t>MANATI</t>
  </si>
  <si>
    <t>CANTAGALLO</t>
  </si>
  <si>
    <t>PALMAR DE VARELA</t>
  </si>
  <si>
    <t>CICUCO</t>
  </si>
  <si>
    <t>PIOJO</t>
  </si>
  <si>
    <t>POLONUEVO</t>
  </si>
  <si>
    <t>CLEMENCIA</t>
  </si>
  <si>
    <t>PONEDERA</t>
  </si>
  <si>
    <t>EL CARMEN DE BOLIVAR</t>
  </si>
  <si>
    <t>PUERTO COLOMBIA</t>
  </si>
  <si>
    <t>EL GUAMO</t>
  </si>
  <si>
    <t>REPELON</t>
  </si>
  <si>
    <t>EL PEÑON</t>
  </si>
  <si>
    <t>SABANAGRANDE</t>
  </si>
  <si>
    <t>HATILLO DE LOBA</t>
  </si>
  <si>
    <t>MAGANGUE</t>
  </si>
  <si>
    <t>SANTA LUCIA</t>
  </si>
  <si>
    <t>MAHATES</t>
  </si>
  <si>
    <t>SANTO TOMAS</t>
  </si>
  <si>
    <t>MARGARITA</t>
  </si>
  <si>
    <t>SOLEDAD</t>
  </si>
  <si>
    <t>MARIA LA BAJA</t>
  </si>
  <si>
    <t>SUAN</t>
  </si>
  <si>
    <t>MONTECRISTO</t>
  </si>
  <si>
    <t>TUBARA</t>
  </si>
  <si>
    <t>MOMPOS</t>
  </si>
  <si>
    <t>USIACURI</t>
  </si>
  <si>
    <t>NOROSI</t>
  </si>
  <si>
    <t>MORALES</t>
  </si>
  <si>
    <t>PINILLOS</t>
  </si>
  <si>
    <t>REGIDOR</t>
  </si>
  <si>
    <t>RIO VIEJO</t>
  </si>
  <si>
    <t>SAN CRISTOBAL</t>
  </si>
  <si>
    <t>SAN ESTANISLAO</t>
  </si>
  <si>
    <t>SAN FERNANDO</t>
  </si>
  <si>
    <t>SAN JACINTO</t>
  </si>
  <si>
    <t>SAN JACINTO DEL CAUCA</t>
  </si>
  <si>
    <t>SAN JUAN NEPOMUCENO</t>
  </si>
  <si>
    <t>SAN MARTIN DE LOBA</t>
  </si>
  <si>
    <t>SAN PABLO</t>
  </si>
  <si>
    <t>SANTA CATALINA</t>
  </si>
  <si>
    <t>SANTA ROSA</t>
  </si>
  <si>
    <t>SANTA ROSA DEL SUR</t>
  </si>
  <si>
    <t>SIMITI</t>
  </si>
  <si>
    <t>SOPLAVIENTO</t>
  </si>
  <si>
    <t>TALAIGUA NUEVO</t>
  </si>
  <si>
    <t>TIQUISIO</t>
  </si>
  <si>
    <t>TURBACO</t>
  </si>
  <si>
    <t>TURBANA</t>
  </si>
  <si>
    <t>VILLANUEVA</t>
  </si>
  <si>
    <t>ZAMBRANO</t>
  </si>
  <si>
    <t>N. DE SANTANDER</t>
  </si>
  <si>
    <t>SAN ANDRES</t>
  </si>
  <si>
    <t>TUNJA</t>
  </si>
  <si>
    <t>MANIZALES</t>
  </si>
  <si>
    <t>FLORENCIA</t>
  </si>
  <si>
    <t>YOPAL</t>
  </si>
  <si>
    <t>POPAYAN</t>
  </si>
  <si>
    <t>VALLEDUPAR</t>
  </si>
  <si>
    <t>QUIBDO</t>
  </si>
  <si>
    <t>MONTERIA</t>
  </si>
  <si>
    <t>AGUA DE DIOS</t>
  </si>
  <si>
    <t>INIRIDA</t>
  </si>
  <si>
    <t>SAN JOSE DEL GUAVIARE</t>
  </si>
  <si>
    <t>NEIVA</t>
  </si>
  <si>
    <t>RIOHACHA</t>
  </si>
  <si>
    <t>SANTA MARTA</t>
  </si>
  <si>
    <t>VILLAVICENCIO</t>
  </si>
  <si>
    <t>CUCUTA</t>
  </si>
  <si>
    <t>PASTO</t>
  </si>
  <si>
    <t>MOCOA</t>
  </si>
  <si>
    <t>PEREIRA</t>
  </si>
  <si>
    <t>BUCARAMANGA</t>
  </si>
  <si>
    <t>SINCELEJO</t>
  </si>
  <si>
    <t>IBAGUE</t>
  </si>
  <si>
    <t>CALI</t>
  </si>
  <si>
    <t>MITU</t>
  </si>
  <si>
    <t>PUERTO CARREÑO</t>
  </si>
  <si>
    <t>ALMEIDA</t>
  </si>
  <si>
    <t>AGUADAS</t>
  </si>
  <si>
    <t>ALBANIA</t>
  </si>
  <si>
    <t>AGUAZUL</t>
  </si>
  <si>
    <t>ALMAGUER</t>
  </si>
  <si>
    <t>AGUACHICA</t>
  </si>
  <si>
    <t>ACANDI</t>
  </si>
  <si>
    <t>AYAPEL</t>
  </si>
  <si>
    <t>ALBAN</t>
  </si>
  <si>
    <t>BARRANCO MINAS</t>
  </si>
  <si>
    <t>ACEVEDO</t>
  </si>
  <si>
    <t>ALGARROBO</t>
  </si>
  <si>
    <t>ACACIAS</t>
  </si>
  <si>
    <t>ABREGO</t>
  </si>
  <si>
    <t>COLON</t>
  </si>
  <si>
    <t>BUENAVISTA</t>
  </si>
  <si>
    <t>APIA</t>
  </si>
  <si>
    <t>PROVIDENCIA</t>
  </si>
  <si>
    <t>AGUADA</t>
  </si>
  <si>
    <t>ALPUJARRA</t>
  </si>
  <si>
    <t>ALCALA</t>
  </si>
  <si>
    <t>CARURU</t>
  </si>
  <si>
    <t>LA PRIMAVERA</t>
  </si>
  <si>
    <t>AQUITANIA</t>
  </si>
  <si>
    <t>ANSERMA</t>
  </si>
  <si>
    <t>BELEN DE LOS ANDAQUIES</t>
  </si>
  <si>
    <t>CHAMEZA</t>
  </si>
  <si>
    <t>AGUSTIN CODAZZI</t>
  </si>
  <si>
    <t>ALTO BAUDO</t>
  </si>
  <si>
    <t>ANAPOIMA</t>
  </si>
  <si>
    <t>MAPIRIPANA</t>
  </si>
  <si>
    <t>EL RETORNO</t>
  </si>
  <si>
    <t>AGRADO</t>
  </si>
  <si>
    <t>BARRANCAS</t>
  </si>
  <si>
    <t>ARACATACA</t>
  </si>
  <si>
    <t>BARRANCA DE UPIA</t>
  </si>
  <si>
    <t>ARBOLEDAS</t>
  </si>
  <si>
    <t>ALDANA</t>
  </si>
  <si>
    <t>ORITO</t>
  </si>
  <si>
    <t>CALARCA</t>
  </si>
  <si>
    <t>BALBOA</t>
  </si>
  <si>
    <t>CAIMITO</t>
  </si>
  <si>
    <t>ALVARADO</t>
  </si>
  <si>
    <t>ANDALUCIA</t>
  </si>
  <si>
    <t>PACOA</t>
  </si>
  <si>
    <t>SANTA ROSALIA</t>
  </si>
  <si>
    <t>ARCABUCO</t>
  </si>
  <si>
    <t>ARANZAZU</t>
  </si>
  <si>
    <t>CARTAGENA DEL CHAIRA</t>
  </si>
  <si>
    <t>HATO COROZAL</t>
  </si>
  <si>
    <t>ASTREA</t>
  </si>
  <si>
    <t>ATRATO</t>
  </si>
  <si>
    <t>CANALETE</t>
  </si>
  <si>
    <t>ANOLAIMA</t>
  </si>
  <si>
    <t>SAN FELIPE</t>
  </si>
  <si>
    <t>MIRAFLORES</t>
  </si>
  <si>
    <t>AIPE</t>
  </si>
  <si>
    <t>DIBULLA</t>
  </si>
  <si>
    <t>ARIGUANI</t>
  </si>
  <si>
    <t>CABUYARO</t>
  </si>
  <si>
    <t>BOCHALEMA</t>
  </si>
  <si>
    <t>ANCUYA</t>
  </si>
  <si>
    <t>PUERTO ASIS</t>
  </si>
  <si>
    <t>CIRCASIA</t>
  </si>
  <si>
    <t>BELEN DE UMBRIA</t>
  </si>
  <si>
    <t>ARATOCA</t>
  </si>
  <si>
    <t>COLOSO</t>
  </si>
  <si>
    <t>AMBALEMA</t>
  </si>
  <si>
    <t>ANSERMANUEVO</t>
  </si>
  <si>
    <t>TARAIRA</t>
  </si>
  <si>
    <t>CUMARIBO</t>
  </si>
  <si>
    <t>BELEN</t>
  </si>
  <si>
    <t>BELALCAZAR</t>
  </si>
  <si>
    <t>CURILLO</t>
  </si>
  <si>
    <t>LA SALINA</t>
  </si>
  <si>
    <t>BECERRIL</t>
  </si>
  <si>
    <t>BAGADO</t>
  </si>
  <si>
    <t>CERETE</t>
  </si>
  <si>
    <t>ARBELAEZ</t>
  </si>
  <si>
    <t>ALGECIRAS</t>
  </si>
  <si>
    <t>DISTRACCION</t>
  </si>
  <si>
    <t>CERRO SAN ANTONIO</t>
  </si>
  <si>
    <t>CASTILLA LA NUEVA</t>
  </si>
  <si>
    <t>BUCARASICA</t>
  </si>
  <si>
    <t>ARBOLEDA</t>
  </si>
  <si>
    <t>PUERTO CAICEDO</t>
  </si>
  <si>
    <t>DOSQUEBRADAS</t>
  </si>
  <si>
    <t>COROZAL</t>
  </si>
  <si>
    <t>ANZOATEGUI</t>
  </si>
  <si>
    <t>PAPUNAUA</t>
  </si>
  <si>
    <t>BERBEO</t>
  </si>
  <si>
    <t>CHINCHINA</t>
  </si>
  <si>
    <t>EL DONCELLO</t>
  </si>
  <si>
    <t>MANI</t>
  </si>
  <si>
    <t>BUENOS AIRES</t>
  </si>
  <si>
    <t>BOSCONIA</t>
  </si>
  <si>
    <t>BAHIA SOLANO</t>
  </si>
  <si>
    <t>CHIMA</t>
  </si>
  <si>
    <t>BELTRAN</t>
  </si>
  <si>
    <t>LA GUADALUPE</t>
  </si>
  <si>
    <t>ALTAMIRA</t>
  </si>
  <si>
    <t>EL MOLINO</t>
  </si>
  <si>
    <t>CHIBOLO</t>
  </si>
  <si>
    <t>CUBARRAL</t>
  </si>
  <si>
    <t>CACOTA</t>
  </si>
  <si>
    <t>BARBACOAS</t>
  </si>
  <si>
    <t>PUERTO GUZMAN</t>
  </si>
  <si>
    <t>FILANDIA</t>
  </si>
  <si>
    <t>GUATICA</t>
  </si>
  <si>
    <t>BARICHARA</t>
  </si>
  <si>
    <t>COVEÑAS</t>
  </si>
  <si>
    <t>ARMERO</t>
  </si>
  <si>
    <t>YAVARATE</t>
  </si>
  <si>
    <t>BETEITIVA</t>
  </si>
  <si>
    <t>FILADELFIA</t>
  </si>
  <si>
    <t>EL PAUJIL</t>
  </si>
  <si>
    <t>MONTERREY</t>
  </si>
  <si>
    <t>CAJIBIO</t>
  </si>
  <si>
    <t>CHIMICHAGUA</t>
  </si>
  <si>
    <t>BAJO BAUDO</t>
  </si>
  <si>
    <t>CHINU</t>
  </si>
  <si>
    <t>BITUIMA</t>
  </si>
  <si>
    <t>CACAHUAL</t>
  </si>
  <si>
    <t>BARAYA</t>
  </si>
  <si>
    <t>FONSECA</t>
  </si>
  <si>
    <t>CIENAGA</t>
  </si>
  <si>
    <t>CUMARAL</t>
  </si>
  <si>
    <t>CACHIRA</t>
  </si>
  <si>
    <t>LEGUIZAMO</t>
  </si>
  <si>
    <t>GENOVA</t>
  </si>
  <si>
    <t>LA CELIA</t>
  </si>
  <si>
    <t>BARRANCABERMEJA</t>
  </si>
  <si>
    <t>CHALAN</t>
  </si>
  <si>
    <t>ATACO</t>
  </si>
  <si>
    <t>BUENAVENTURA</t>
  </si>
  <si>
    <t>BOAVITA</t>
  </si>
  <si>
    <t>LA DORADA</t>
  </si>
  <si>
    <t>LA MONTAÑITA</t>
  </si>
  <si>
    <t>NUNCHIA</t>
  </si>
  <si>
    <t>CALDONO</t>
  </si>
  <si>
    <t>CHIRIGUANA</t>
  </si>
  <si>
    <t>BOJAYA</t>
  </si>
  <si>
    <t>CIENAGA DE ORO</t>
  </si>
  <si>
    <t>BOJACA</t>
  </si>
  <si>
    <t>PANA PANA</t>
  </si>
  <si>
    <t>CAMPOALEGRE</t>
  </si>
  <si>
    <t>HATONUEVO</t>
  </si>
  <si>
    <t>EL CALVARIO</t>
  </si>
  <si>
    <t>CHINACOTA</t>
  </si>
  <si>
    <t>BUESACO</t>
  </si>
  <si>
    <t>SIBUNDOY</t>
  </si>
  <si>
    <t>LA TEBAIDA</t>
  </si>
  <si>
    <t>LA VIRGINIA</t>
  </si>
  <si>
    <t>EL ROBLE</t>
  </si>
  <si>
    <t>CAJAMARCA</t>
  </si>
  <si>
    <t>GUADALAJARA DE BUGA</t>
  </si>
  <si>
    <t>LA MERCED</t>
  </si>
  <si>
    <t>MILAN</t>
  </si>
  <si>
    <t>OROCUE</t>
  </si>
  <si>
    <t>CALOTO</t>
  </si>
  <si>
    <t>CURUMANI</t>
  </si>
  <si>
    <t>EL CANTON DEL SAN PABLO</t>
  </si>
  <si>
    <t>COTORRA</t>
  </si>
  <si>
    <t>CABRERA</t>
  </si>
  <si>
    <t>MORICHAL</t>
  </si>
  <si>
    <t>COLOMBIA</t>
  </si>
  <si>
    <t>LA JAGUA DEL PILAR</t>
  </si>
  <si>
    <t>EL BANCO</t>
  </si>
  <si>
    <t>EL CASTILLO</t>
  </si>
  <si>
    <t>CHITAGA</t>
  </si>
  <si>
    <t>MONTENEGRO</t>
  </si>
  <si>
    <t>MARSELLA</t>
  </si>
  <si>
    <t>GALERAS</t>
  </si>
  <si>
    <t>CARMEN DE APICALA</t>
  </si>
  <si>
    <t>BUGALAGRANDE</t>
  </si>
  <si>
    <t>MANZANARES</t>
  </si>
  <si>
    <t>MORELIA</t>
  </si>
  <si>
    <t>PAZ DE ARIPORO</t>
  </si>
  <si>
    <t>CORINTO</t>
  </si>
  <si>
    <t>EL COPEY</t>
  </si>
  <si>
    <t>CARMEN DEL DARIEN</t>
  </si>
  <si>
    <t>LA APARTADA</t>
  </si>
  <si>
    <t>CACHIPAY</t>
  </si>
  <si>
    <t>ELIAS</t>
  </si>
  <si>
    <t>MAICAO</t>
  </si>
  <si>
    <t>EL PIÑON</t>
  </si>
  <si>
    <t>EL DORADO</t>
  </si>
  <si>
    <t>CONVENCION</t>
  </si>
  <si>
    <t>CONSACA</t>
  </si>
  <si>
    <t>SAN MIGUEL</t>
  </si>
  <si>
    <t>PIJAO</t>
  </si>
  <si>
    <t>MISTRATO</t>
  </si>
  <si>
    <t>GUARANDA</t>
  </si>
  <si>
    <t>CASABIANCA</t>
  </si>
  <si>
    <t>CAICEDONIA</t>
  </si>
  <si>
    <t>MARMATO</t>
  </si>
  <si>
    <t>PORE</t>
  </si>
  <si>
    <t>EL TAMBO</t>
  </si>
  <si>
    <t>EL PASO</t>
  </si>
  <si>
    <t>CERTEGUI</t>
  </si>
  <si>
    <t>LORICA</t>
  </si>
  <si>
    <t>CAJICA</t>
  </si>
  <si>
    <t>GARZON</t>
  </si>
  <si>
    <t>MANAURE</t>
  </si>
  <si>
    <t>EL RETEN</t>
  </si>
  <si>
    <t>FUENTE DE ORO</t>
  </si>
  <si>
    <t>CUCUTILLA</t>
  </si>
  <si>
    <t>CONTADERO</t>
  </si>
  <si>
    <t>SANTIAGO</t>
  </si>
  <si>
    <t>QUIMBAYA</t>
  </si>
  <si>
    <t>PUEBLO RICO</t>
  </si>
  <si>
    <t>CALIFORNIA</t>
  </si>
  <si>
    <t>CHAPARRAL</t>
  </si>
  <si>
    <t>CALIMA</t>
  </si>
  <si>
    <t>BUSBANZA</t>
  </si>
  <si>
    <t>MARQUETALIA</t>
  </si>
  <si>
    <t>SAN JOSE DEL FRAGUA</t>
  </si>
  <si>
    <t>RECETOR</t>
  </si>
  <si>
    <t>GAMARRA</t>
  </si>
  <si>
    <t>CONDOTO</t>
  </si>
  <si>
    <t>LOS CORDOBAS</t>
  </si>
  <si>
    <t>CAPARRAPI</t>
  </si>
  <si>
    <t>GIGANTE</t>
  </si>
  <si>
    <t>SAN JUAN DEL CESAR</t>
  </si>
  <si>
    <t>FUNDACION</t>
  </si>
  <si>
    <t>DURANIA</t>
  </si>
  <si>
    <t>VALLE DEL GUAMUEZ</t>
  </si>
  <si>
    <t>SALENTO</t>
  </si>
  <si>
    <t>QUINCHIA</t>
  </si>
  <si>
    <t>CAPITANEJO</t>
  </si>
  <si>
    <t>LOS PALMITOS</t>
  </si>
  <si>
    <t>COELLO</t>
  </si>
  <si>
    <t>MARULANDA</t>
  </si>
  <si>
    <t>SAN VICENTE DEL CAGUAN</t>
  </si>
  <si>
    <t>GUACHENE</t>
  </si>
  <si>
    <t>GONZALEZ</t>
  </si>
  <si>
    <t>EL CARMEN DE ATRATO</t>
  </si>
  <si>
    <t>MOMIL</t>
  </si>
  <si>
    <t>CAQUEZA</t>
  </si>
  <si>
    <t>URIBIA</t>
  </si>
  <si>
    <t>GUAMAL</t>
  </si>
  <si>
    <t>EL CARMEN</t>
  </si>
  <si>
    <t>CUASPUD</t>
  </si>
  <si>
    <t>VILLAGARZON</t>
  </si>
  <si>
    <t>SANTA ROSA DE CABAL</t>
  </si>
  <si>
    <t>CARCASI</t>
  </si>
  <si>
    <t>MAJAGUAL</t>
  </si>
  <si>
    <t>COYAIMA</t>
  </si>
  <si>
    <t>CARTAGO</t>
  </si>
  <si>
    <t>CAMPOHERMOSO</t>
  </si>
  <si>
    <t>NEIRA</t>
  </si>
  <si>
    <t>SOLANO</t>
  </si>
  <si>
    <t>SACAMA</t>
  </si>
  <si>
    <t>GUAPI</t>
  </si>
  <si>
    <t>LA GLORIA</t>
  </si>
  <si>
    <t>EL LITORAL DEL SAN JUAN</t>
  </si>
  <si>
    <t>MONTELIBANO</t>
  </si>
  <si>
    <t>CARMEN DE CARUPA</t>
  </si>
  <si>
    <t>HOBO</t>
  </si>
  <si>
    <t>URUMITA</t>
  </si>
  <si>
    <t>NUEVA GRANADA</t>
  </si>
  <si>
    <t>MAPIRIPAN</t>
  </si>
  <si>
    <t>EL TARRA</t>
  </si>
  <si>
    <t>CUMBAL</t>
  </si>
  <si>
    <t>SANTUARIO</t>
  </si>
  <si>
    <t>CEPITA</t>
  </si>
  <si>
    <t>MORROA</t>
  </si>
  <si>
    <t>CUNDAY</t>
  </si>
  <si>
    <t>DAGUA</t>
  </si>
  <si>
    <t>CERINZA</t>
  </si>
  <si>
    <t>NORCASIA</t>
  </si>
  <si>
    <t>SOLITA</t>
  </si>
  <si>
    <t>SAN LUIS DE PALENQUE</t>
  </si>
  <si>
    <t>INZA</t>
  </si>
  <si>
    <t>LA JAGUA DE IBIRICO</t>
  </si>
  <si>
    <t>ISTMINA</t>
  </si>
  <si>
    <t>MOÑITOS</t>
  </si>
  <si>
    <t>CHAGUANI</t>
  </si>
  <si>
    <t>IQUIRA</t>
  </si>
  <si>
    <t>PEDRAZA</t>
  </si>
  <si>
    <t>MESETAS</t>
  </si>
  <si>
    <t>EL ZULIA</t>
  </si>
  <si>
    <t>CUMBITARA</t>
  </si>
  <si>
    <t>CERRITO</t>
  </si>
  <si>
    <t>OVEJAS</t>
  </si>
  <si>
    <t>DOLORES</t>
  </si>
  <si>
    <t>EL AGUILA</t>
  </si>
  <si>
    <t>CHINAVITA</t>
  </si>
  <si>
    <t>PACORA</t>
  </si>
  <si>
    <t>TAMARA</t>
  </si>
  <si>
    <t>JAMBALO</t>
  </si>
  <si>
    <t>JURADO</t>
  </si>
  <si>
    <t>PLANETA RICA</t>
  </si>
  <si>
    <t>CHIA</t>
  </si>
  <si>
    <t>ISNOS</t>
  </si>
  <si>
    <t>PIJIÑO DEL CARMEN</t>
  </si>
  <si>
    <t>LA MACARENA</t>
  </si>
  <si>
    <t>GRAMALOTE</t>
  </si>
  <si>
    <t>CHACHAGsI</t>
  </si>
  <si>
    <t>CHARALA</t>
  </si>
  <si>
    <t>PALMITO</t>
  </si>
  <si>
    <t>ESPINAL</t>
  </si>
  <si>
    <t>EL CAIRO</t>
  </si>
  <si>
    <t>CHIQUINQUIRA</t>
  </si>
  <si>
    <t>PALESTINA</t>
  </si>
  <si>
    <t>TAURAMENA</t>
  </si>
  <si>
    <t>LA SIERRA</t>
  </si>
  <si>
    <t>PAILITAS</t>
  </si>
  <si>
    <t>LLORO</t>
  </si>
  <si>
    <t>PUEBLO NUEVO</t>
  </si>
  <si>
    <t>CHIPAQUE</t>
  </si>
  <si>
    <t>LA ARGENTINA</t>
  </si>
  <si>
    <t>PIVIJAY</t>
  </si>
  <si>
    <t>URIBE</t>
  </si>
  <si>
    <t>HACARI</t>
  </si>
  <si>
    <t>EL CHARCO</t>
  </si>
  <si>
    <t>CHARTA</t>
  </si>
  <si>
    <t>SAMPUES</t>
  </si>
  <si>
    <t>FALAN</t>
  </si>
  <si>
    <t>EL CERRITO</t>
  </si>
  <si>
    <t>CHISCAS</t>
  </si>
  <si>
    <t>PENSILVANIA</t>
  </si>
  <si>
    <t>TRINIDAD</t>
  </si>
  <si>
    <t>LA VEGA</t>
  </si>
  <si>
    <t>PELAYA</t>
  </si>
  <si>
    <t>MEDIO ATRATO</t>
  </si>
  <si>
    <t>PUERTO ESCONDIDO</t>
  </si>
  <si>
    <t>CHOACHI</t>
  </si>
  <si>
    <t>LA PLATA</t>
  </si>
  <si>
    <t>PLATO</t>
  </si>
  <si>
    <t>LEJANIAS</t>
  </si>
  <si>
    <t>HERRAN</t>
  </si>
  <si>
    <t>EL PEÑOL</t>
  </si>
  <si>
    <t>SAN BENITO ABAD</t>
  </si>
  <si>
    <t>FLANDES</t>
  </si>
  <si>
    <t>EL DOVIO</t>
  </si>
  <si>
    <t>CHITA</t>
  </si>
  <si>
    <t>RIOSUCIO</t>
  </si>
  <si>
    <t>LOPEZ</t>
  </si>
  <si>
    <t>PUEBLO BELLO</t>
  </si>
  <si>
    <t>MEDIO BAUDO</t>
  </si>
  <si>
    <t>PUERTO LIBERTADOR</t>
  </si>
  <si>
    <t>CHOCONTA</t>
  </si>
  <si>
    <t>NATAGA</t>
  </si>
  <si>
    <t>PUEBLOVIEJO</t>
  </si>
  <si>
    <t>PUERTO CONCORDIA</t>
  </si>
  <si>
    <t>LABATECA</t>
  </si>
  <si>
    <t>EL ROSARIO</t>
  </si>
  <si>
    <t>CHIPATA</t>
  </si>
  <si>
    <t>SAN JUAN DE BETULIA</t>
  </si>
  <si>
    <t>FRESNO</t>
  </si>
  <si>
    <t>FLORIDA</t>
  </si>
  <si>
    <t>CHITARAQUE</t>
  </si>
  <si>
    <t>MERCADERES</t>
  </si>
  <si>
    <t>RIO DE ORO</t>
  </si>
  <si>
    <t>MEDIO SAN JUAN</t>
  </si>
  <si>
    <t>PURISIMA</t>
  </si>
  <si>
    <t>COGUA</t>
  </si>
  <si>
    <t>OPORAPA</t>
  </si>
  <si>
    <t>REMOLINO</t>
  </si>
  <si>
    <t>PUERTO GAITAN</t>
  </si>
  <si>
    <t>LA ESPERANZA</t>
  </si>
  <si>
    <t>EL TABLON DE GOMEZ</t>
  </si>
  <si>
    <t>CIMITARRA</t>
  </si>
  <si>
    <t>SAN MARCOS</t>
  </si>
  <si>
    <t>GUAMO</t>
  </si>
  <si>
    <t>GINEBRA</t>
  </si>
  <si>
    <t>CHIVATA</t>
  </si>
  <si>
    <t>SALAMINA</t>
  </si>
  <si>
    <t>MIRANDA</t>
  </si>
  <si>
    <t>LA PAZ</t>
  </si>
  <si>
    <t>NOVITA</t>
  </si>
  <si>
    <t>SAHAGUN</t>
  </si>
  <si>
    <t>COTA</t>
  </si>
  <si>
    <t>PAICOL</t>
  </si>
  <si>
    <t>SABANAS DE SAN ANGEL</t>
  </si>
  <si>
    <t>PUERTO LOPEZ</t>
  </si>
  <si>
    <t>LA PLAYA</t>
  </si>
  <si>
    <t>SAN ONOFRE</t>
  </si>
  <si>
    <t>HERVEO</t>
  </si>
  <si>
    <t>GUACARI</t>
  </si>
  <si>
    <t>CIENEGA</t>
  </si>
  <si>
    <t>SAMANA</t>
  </si>
  <si>
    <t>SAN ALBERTO</t>
  </si>
  <si>
    <t>NUQUI</t>
  </si>
  <si>
    <t>SAN ANDRES SOTAVENTO</t>
  </si>
  <si>
    <t>CUCUNUBA</t>
  </si>
  <si>
    <t>PALERMO</t>
  </si>
  <si>
    <t>PUERTO LLERAS</t>
  </si>
  <si>
    <t>LOS PATIOS</t>
  </si>
  <si>
    <t>FUNES</t>
  </si>
  <si>
    <t>CONFINES</t>
  </si>
  <si>
    <t>HONDA</t>
  </si>
  <si>
    <t>JAMUNDI</t>
  </si>
  <si>
    <t>COMBITA</t>
  </si>
  <si>
    <t>SAN JOSE</t>
  </si>
  <si>
    <t>PADILLA</t>
  </si>
  <si>
    <t>SAN DIEGO</t>
  </si>
  <si>
    <t>RIO IRO</t>
  </si>
  <si>
    <t>SAN ANTERO</t>
  </si>
  <si>
    <t>EL COLEGIO</t>
  </si>
  <si>
    <t>SAN SEBASTIAN DE BUENAVISTA</t>
  </si>
  <si>
    <t>LOURDES</t>
  </si>
  <si>
    <t>GUACHUCAL</t>
  </si>
  <si>
    <t>CONTRATACION</t>
  </si>
  <si>
    <t>SAN LUIS DE SINCE</t>
  </si>
  <si>
    <t>ICONONZO</t>
  </si>
  <si>
    <t>LA CUMBRE</t>
  </si>
  <si>
    <t>COPER</t>
  </si>
  <si>
    <t>SUPIA</t>
  </si>
  <si>
    <t>PAEZ</t>
  </si>
  <si>
    <t>SAN MARTIN</t>
  </si>
  <si>
    <t>RIO QUITO</t>
  </si>
  <si>
    <t>SAN BERNARDO DEL VIENTO</t>
  </si>
  <si>
    <t>PITAL</t>
  </si>
  <si>
    <t>SAN ZENON</t>
  </si>
  <si>
    <t>RESTREPO</t>
  </si>
  <si>
    <t>MUTISCUA</t>
  </si>
  <si>
    <t>GUAITARILLA</t>
  </si>
  <si>
    <t>COROMORO</t>
  </si>
  <si>
    <t>LERIDA</t>
  </si>
  <si>
    <t>CORRALES</t>
  </si>
  <si>
    <t>VICTORIA</t>
  </si>
  <si>
    <t>PATIA</t>
  </si>
  <si>
    <t>TAMALAMEQUE</t>
  </si>
  <si>
    <t>EL ROSAL</t>
  </si>
  <si>
    <t>PITALITO</t>
  </si>
  <si>
    <t>SANTA ANA</t>
  </si>
  <si>
    <t>SAN CARLOS DE GUAROA</t>
  </si>
  <si>
    <t>OCAÑA</t>
  </si>
  <si>
    <t>GUALMATAN</t>
  </si>
  <si>
    <t>CURITI</t>
  </si>
  <si>
    <t>SANTIAGO DE TOLU</t>
  </si>
  <si>
    <t>LIBANO</t>
  </si>
  <si>
    <t>COVARACHIA</t>
  </si>
  <si>
    <t>VILLAMARIA</t>
  </si>
  <si>
    <t>PIAMONTE</t>
  </si>
  <si>
    <t>SAN JOSE DEL PALMAR</t>
  </si>
  <si>
    <t>SAN PELAYO</t>
  </si>
  <si>
    <t>FACATATIVA</t>
  </si>
  <si>
    <t>RIVERA</t>
  </si>
  <si>
    <t>SANTA BARBARA DE PINTO</t>
  </si>
  <si>
    <t>SAN JUAN DE ARAMA</t>
  </si>
  <si>
    <t>PAMPLONA</t>
  </si>
  <si>
    <t>ILES</t>
  </si>
  <si>
    <t>EL CARMEN DE CHUCURI</t>
  </si>
  <si>
    <t>TOLU VIEJO</t>
  </si>
  <si>
    <t>MARIQUITA</t>
  </si>
  <si>
    <t>OBANDO</t>
  </si>
  <si>
    <t>CUBARA</t>
  </si>
  <si>
    <t>VITERBO</t>
  </si>
  <si>
    <t>PIENDAMO</t>
  </si>
  <si>
    <t>SIPI</t>
  </si>
  <si>
    <t>TIERRALTA</t>
  </si>
  <si>
    <t>FOMEQUE</t>
  </si>
  <si>
    <t>SALADOBLANCO</t>
  </si>
  <si>
    <t>SITIONUEVO</t>
  </si>
  <si>
    <t>SAN JUANITO</t>
  </si>
  <si>
    <t>PAMPLONITA</t>
  </si>
  <si>
    <t>IMUES</t>
  </si>
  <si>
    <t>EL GUACAMAYO</t>
  </si>
  <si>
    <t>MELGAR</t>
  </si>
  <si>
    <t>PALMIRA</t>
  </si>
  <si>
    <t>CUCAITA</t>
  </si>
  <si>
    <t>PUERTO TEJADA</t>
  </si>
  <si>
    <t>TADO</t>
  </si>
  <si>
    <t>VALENCIA</t>
  </si>
  <si>
    <t>FOSCA</t>
  </si>
  <si>
    <t>SAN AGUSTIN</t>
  </si>
  <si>
    <t>TENERIFE</t>
  </si>
  <si>
    <t>IPIALES</t>
  </si>
  <si>
    <t>MURILLO</t>
  </si>
  <si>
    <t>PRADERA</t>
  </si>
  <si>
    <t>CUITIVA</t>
  </si>
  <si>
    <t>PURACE</t>
  </si>
  <si>
    <t>UNGUIA</t>
  </si>
  <si>
    <t>FUNZA</t>
  </si>
  <si>
    <t>SANTA MARIA</t>
  </si>
  <si>
    <t>ZAPAYAN</t>
  </si>
  <si>
    <t>VISTAHERMOSA</t>
  </si>
  <si>
    <t>RAGONVALIA</t>
  </si>
  <si>
    <t>LA CRUZ</t>
  </si>
  <si>
    <t>EL PLAYON</t>
  </si>
  <si>
    <t>NATAGAIMA</t>
  </si>
  <si>
    <t>CHIQUIZA</t>
  </si>
  <si>
    <t>ROSAS</t>
  </si>
  <si>
    <t>UNION PANAMERICANA</t>
  </si>
  <si>
    <t>FUQUENE</t>
  </si>
  <si>
    <t>SUAZA</t>
  </si>
  <si>
    <t>SALAZAR</t>
  </si>
  <si>
    <t>LA FLORIDA</t>
  </si>
  <si>
    <t>ENCINO</t>
  </si>
  <si>
    <t>ORTEGA</t>
  </si>
  <si>
    <t>RIOFRIO</t>
  </si>
  <si>
    <t>CHIVOR</t>
  </si>
  <si>
    <t>SAN SEBASTIAN</t>
  </si>
  <si>
    <t>FUSAGASUGA</t>
  </si>
  <si>
    <t>TARQUI</t>
  </si>
  <si>
    <t>SAN CALIXTO</t>
  </si>
  <si>
    <t>LA LLANADA</t>
  </si>
  <si>
    <t>ENCISO</t>
  </si>
  <si>
    <t>PALOCABILDO</t>
  </si>
  <si>
    <t>ROLDANILLO</t>
  </si>
  <si>
    <t>DUITAMA</t>
  </si>
  <si>
    <t>SANTANDER DE QUILICHAO</t>
  </si>
  <si>
    <t>GACHALA</t>
  </si>
  <si>
    <t>TESALIA</t>
  </si>
  <si>
    <t>SAN CAYETANO</t>
  </si>
  <si>
    <t>LA TOLA</t>
  </si>
  <si>
    <t>FLORIAN</t>
  </si>
  <si>
    <t>PIEDRAS</t>
  </si>
  <si>
    <t>EL COCUY</t>
  </si>
  <si>
    <t>GACHANCIPA</t>
  </si>
  <si>
    <t>TELLO</t>
  </si>
  <si>
    <t>FLORIDABLANCA</t>
  </si>
  <si>
    <t>PLANADAS</t>
  </si>
  <si>
    <t>SEVILLA</t>
  </si>
  <si>
    <t>EL ESPINO</t>
  </si>
  <si>
    <t>SILVIA</t>
  </si>
  <si>
    <t>GACHETA</t>
  </si>
  <si>
    <t>TERUEL</t>
  </si>
  <si>
    <t>SARDINATA</t>
  </si>
  <si>
    <t>LEIVA</t>
  </si>
  <si>
    <t>GALAN</t>
  </si>
  <si>
    <t>PRADO</t>
  </si>
  <si>
    <t>TORO</t>
  </si>
  <si>
    <t>FIRAVITOBA</t>
  </si>
  <si>
    <t>SOTARA</t>
  </si>
  <si>
    <t>GAMA</t>
  </si>
  <si>
    <t>TIMANA</t>
  </si>
  <si>
    <t>SILOS</t>
  </si>
  <si>
    <t>LINARES</t>
  </si>
  <si>
    <t>GAMBITA</t>
  </si>
  <si>
    <t>PURIFICACION</t>
  </si>
  <si>
    <t>TRUJILLO</t>
  </si>
  <si>
    <t>FLORESTA</t>
  </si>
  <si>
    <t>SUAREZ</t>
  </si>
  <si>
    <t>GIRARDOT</t>
  </si>
  <si>
    <t>VILLAVIEJA</t>
  </si>
  <si>
    <t>TEORAMA</t>
  </si>
  <si>
    <t>LOS ANDES</t>
  </si>
  <si>
    <t>GIRON</t>
  </si>
  <si>
    <t>RIOBLANCO</t>
  </si>
  <si>
    <t>TULUA</t>
  </si>
  <si>
    <t>GACHANTIVA</t>
  </si>
  <si>
    <t>YAGUARA</t>
  </si>
  <si>
    <t>TIBU</t>
  </si>
  <si>
    <t>MAGsI</t>
  </si>
  <si>
    <t>GUACA</t>
  </si>
  <si>
    <t>RONCESVALLES</t>
  </si>
  <si>
    <t>ULLOA</t>
  </si>
  <si>
    <t>GAMEZA</t>
  </si>
  <si>
    <t>TIMBIO</t>
  </si>
  <si>
    <t>GUACHETA</t>
  </si>
  <si>
    <t>MALLAMA</t>
  </si>
  <si>
    <t>ROVIRA</t>
  </si>
  <si>
    <t>VERSALLES</t>
  </si>
  <si>
    <t>GARAGOA</t>
  </si>
  <si>
    <t>TIMBIQUI</t>
  </si>
  <si>
    <t>GUADUAS</t>
  </si>
  <si>
    <t>VILLA CARO</t>
  </si>
  <si>
    <t>MOSQUERA</t>
  </si>
  <si>
    <t>GUAPOTA</t>
  </si>
  <si>
    <t>SALDAÑA</t>
  </si>
  <si>
    <t>VIJES</t>
  </si>
  <si>
    <t>GUACAMAYAS</t>
  </si>
  <si>
    <t>TORIBIO</t>
  </si>
  <si>
    <t>GUASCA</t>
  </si>
  <si>
    <t>VILLA DEL ROSARIO</t>
  </si>
  <si>
    <t>GUAVATA</t>
  </si>
  <si>
    <t>SAN ANTONIO</t>
  </si>
  <si>
    <t>YOTOCO</t>
  </si>
  <si>
    <t>GUATEQUE</t>
  </si>
  <si>
    <t>TOTORO</t>
  </si>
  <si>
    <t>GUATAQUI</t>
  </si>
  <si>
    <t>OLAYA HERRERA</t>
  </si>
  <si>
    <t>GsEPSA</t>
  </si>
  <si>
    <t>YUMBO</t>
  </si>
  <si>
    <t>GUAYATA</t>
  </si>
  <si>
    <t>VILLA RICA</t>
  </si>
  <si>
    <t>GUATAVITA</t>
  </si>
  <si>
    <t>OSPINA</t>
  </si>
  <si>
    <t>HATO</t>
  </si>
  <si>
    <t>SANTA ISABEL</t>
  </si>
  <si>
    <t>ZARZAL</t>
  </si>
  <si>
    <t>GsICAN</t>
  </si>
  <si>
    <t>GUAYABAL DE SIQUIMA</t>
  </si>
  <si>
    <t>FRANCISCO PIZARRO</t>
  </si>
  <si>
    <t>JESUS MARIA</t>
  </si>
  <si>
    <t>IZA</t>
  </si>
  <si>
    <t>GUAYABETAL</t>
  </si>
  <si>
    <t>POLICARPA</t>
  </si>
  <si>
    <t>JORDAN</t>
  </si>
  <si>
    <t>VALLE DE SAN JUAN</t>
  </si>
  <si>
    <t>JENESANO</t>
  </si>
  <si>
    <t>GUTIERREZ</t>
  </si>
  <si>
    <t>POTOSI</t>
  </si>
  <si>
    <t>LA BELLEZA</t>
  </si>
  <si>
    <t>VENADILLO</t>
  </si>
  <si>
    <t>JERUSALEN</t>
  </si>
  <si>
    <t>LANDAZURI</t>
  </si>
  <si>
    <t>VILLAHERMOSA</t>
  </si>
  <si>
    <t>LABRANZAGRANDE</t>
  </si>
  <si>
    <t>JUNIN</t>
  </si>
  <si>
    <t>PUERRES</t>
  </si>
  <si>
    <t>VILLARRICA</t>
  </si>
  <si>
    <t>LA CAPILLA</t>
  </si>
  <si>
    <t>LA CALERA</t>
  </si>
  <si>
    <t>PUPIALES</t>
  </si>
  <si>
    <t>LEBRIJA</t>
  </si>
  <si>
    <t>LA MESA</t>
  </si>
  <si>
    <t>RICAURTE</t>
  </si>
  <si>
    <t>LOS SANTOS</t>
  </si>
  <si>
    <t>LA UVITA</t>
  </si>
  <si>
    <t>LA PALMA</t>
  </si>
  <si>
    <t>ROBERTO PAYAN</t>
  </si>
  <si>
    <t>MACARAVITA</t>
  </si>
  <si>
    <t>VILLA DE LEYVA</t>
  </si>
  <si>
    <t>LA PEÑA</t>
  </si>
  <si>
    <t>SAMANIEGO</t>
  </si>
  <si>
    <t>MALAGA</t>
  </si>
  <si>
    <t>MACANAL</t>
  </si>
  <si>
    <t>SANDONA</t>
  </si>
  <si>
    <t>MATANZA</t>
  </si>
  <si>
    <t>MARIPI</t>
  </si>
  <si>
    <t>LENGUAZAQUE</t>
  </si>
  <si>
    <t>SAN BERNARDO</t>
  </si>
  <si>
    <t>MOGOTES</t>
  </si>
  <si>
    <t>MACHETA</t>
  </si>
  <si>
    <t>SAN LORENZO</t>
  </si>
  <si>
    <t>MOLAGAVITA</t>
  </si>
  <si>
    <t>MONGUA</t>
  </si>
  <si>
    <t>MADRID</t>
  </si>
  <si>
    <t>OCAMONTE</t>
  </si>
  <si>
    <t>MONGUI</t>
  </si>
  <si>
    <t>MANTA</t>
  </si>
  <si>
    <t>SAN PEDRO DE CARTAGO</t>
  </si>
  <si>
    <t>OIBA</t>
  </si>
  <si>
    <t>MONIQUIRA</t>
  </si>
  <si>
    <t>MEDINA</t>
  </si>
  <si>
    <t>ONZAGA</t>
  </si>
  <si>
    <t>MOTAVITA</t>
  </si>
  <si>
    <t>SANTACRUZ</t>
  </si>
  <si>
    <t>PALMAR</t>
  </si>
  <si>
    <t>MUZO</t>
  </si>
  <si>
    <t>SAPUYES</t>
  </si>
  <si>
    <t>PALMAS DEL SOCORRO</t>
  </si>
  <si>
    <t>NOBSA</t>
  </si>
  <si>
    <t>NEMOCON</t>
  </si>
  <si>
    <t>TAMINANGO</t>
  </si>
  <si>
    <t>PARAMO</t>
  </si>
  <si>
    <t>NUEVO COLON</t>
  </si>
  <si>
    <t>NILO</t>
  </si>
  <si>
    <t>TANGUA</t>
  </si>
  <si>
    <t>PIEDECUESTA</t>
  </si>
  <si>
    <t>OICATA</t>
  </si>
  <si>
    <t>NIMAIMA</t>
  </si>
  <si>
    <t>SAN ANDRES DE TUMACO</t>
  </si>
  <si>
    <t>PINCHOTE</t>
  </si>
  <si>
    <t>OTANCHE</t>
  </si>
  <si>
    <t>NOCAIMA</t>
  </si>
  <si>
    <t>TUQUERRES</t>
  </si>
  <si>
    <t>PUENTE NACIONAL</t>
  </si>
  <si>
    <t>PACHAVITA</t>
  </si>
  <si>
    <t>YACUANQUER</t>
  </si>
  <si>
    <t>PUERTO PARRA</t>
  </si>
  <si>
    <t>PACHO</t>
  </si>
  <si>
    <t>PUERTO WILCHES</t>
  </si>
  <si>
    <t>PAIPA</t>
  </si>
  <si>
    <t>PAIME</t>
  </si>
  <si>
    <t>PAJARITO</t>
  </si>
  <si>
    <t>PANDI</t>
  </si>
  <si>
    <t>SABANA DE TORRES</t>
  </si>
  <si>
    <t>PANQUEBA</t>
  </si>
  <si>
    <t>PARATEBUENO</t>
  </si>
  <si>
    <t>PAUNA</t>
  </si>
  <si>
    <t>PASCA</t>
  </si>
  <si>
    <t>SAN BENITO</t>
  </si>
  <si>
    <t>PAYA</t>
  </si>
  <si>
    <t>PUERTO SALGAR</t>
  </si>
  <si>
    <t>SAN GIL</t>
  </si>
  <si>
    <t>PAZ DE RIO</t>
  </si>
  <si>
    <t>PULI</t>
  </si>
  <si>
    <t>SAN JOAQUIN</t>
  </si>
  <si>
    <t>PESCA</t>
  </si>
  <si>
    <t>QUEBRADANEGRA</t>
  </si>
  <si>
    <t>SAN JOSE DE MIRANDA</t>
  </si>
  <si>
    <t>PISBA</t>
  </si>
  <si>
    <t>QUETAME</t>
  </si>
  <si>
    <t>PUERTO BOYACA</t>
  </si>
  <si>
    <t>QUIPILE</t>
  </si>
  <si>
    <t>SAN VICENTE DE CHUCURI</t>
  </si>
  <si>
    <t>QUIPAMA</t>
  </si>
  <si>
    <t>APULO</t>
  </si>
  <si>
    <t>RAMIRIQUI</t>
  </si>
  <si>
    <t>SANTA HELENA DEL OPON</t>
  </si>
  <si>
    <t>RAQUIRA</t>
  </si>
  <si>
    <t>SAN ANTONIO DEL TEQUENDAMA</t>
  </si>
  <si>
    <t>SIMACOTA</t>
  </si>
  <si>
    <t>RONDON</t>
  </si>
  <si>
    <t>SOCORRO</t>
  </si>
  <si>
    <t>SABOYA</t>
  </si>
  <si>
    <t>SUAITA</t>
  </si>
  <si>
    <t>SACHICA</t>
  </si>
  <si>
    <t>SAMACA</t>
  </si>
  <si>
    <t>SAN JUAN DE RIO SECO</t>
  </si>
  <si>
    <t>SURATA</t>
  </si>
  <si>
    <t>SAN EDUARDO</t>
  </si>
  <si>
    <t>SASAIMA</t>
  </si>
  <si>
    <t>TONA</t>
  </si>
  <si>
    <t>SAN JOSE DE PARE</t>
  </si>
  <si>
    <t>SESQUILE</t>
  </si>
  <si>
    <t>VALLE DE SAN JOSE</t>
  </si>
  <si>
    <t>SAN LUIS DE GACENO</t>
  </si>
  <si>
    <t>SIBATE</t>
  </si>
  <si>
    <t>VELEZ</t>
  </si>
  <si>
    <t>SAN MATEO</t>
  </si>
  <si>
    <t>SILVANIA</t>
  </si>
  <si>
    <t>VETAS</t>
  </si>
  <si>
    <t>SAN MIGUEL DE SEMA</t>
  </si>
  <si>
    <t>SIMIJACA</t>
  </si>
  <si>
    <t>SAN PABLO DE BORBUR</t>
  </si>
  <si>
    <t>SOACHA</t>
  </si>
  <si>
    <t>ZAPATOCA</t>
  </si>
  <si>
    <t>SANTANA</t>
  </si>
  <si>
    <t>SOPO</t>
  </si>
  <si>
    <t>SUBACHOQUE</t>
  </si>
  <si>
    <t>SANTA ROSA DE VITERBO</t>
  </si>
  <si>
    <t>SUESCA</t>
  </si>
  <si>
    <t>SANTA SOFIA</t>
  </si>
  <si>
    <t>SUPATA</t>
  </si>
  <si>
    <t>SATIVANORTE</t>
  </si>
  <si>
    <t>SUSA</t>
  </si>
  <si>
    <t>SATIVASUR</t>
  </si>
  <si>
    <t>SUTATAUSA</t>
  </si>
  <si>
    <t>SIACHOQUE</t>
  </si>
  <si>
    <t>TABIO</t>
  </si>
  <si>
    <t>SOATA</t>
  </si>
  <si>
    <t>TAUSA</t>
  </si>
  <si>
    <t>SOCOTA</t>
  </si>
  <si>
    <t>TENA</t>
  </si>
  <si>
    <t>SOCHA</t>
  </si>
  <si>
    <t>TENJO</t>
  </si>
  <si>
    <t>SOGAMOSO</t>
  </si>
  <si>
    <t>TIBACUY</t>
  </si>
  <si>
    <t>SOMONDOCO</t>
  </si>
  <si>
    <t>TIBIRITA</t>
  </si>
  <si>
    <t>SORA</t>
  </si>
  <si>
    <t>TOCAIMA</t>
  </si>
  <si>
    <t>SOTAQUIRA</t>
  </si>
  <si>
    <t>TOCANCIPA</t>
  </si>
  <si>
    <t>SORACA</t>
  </si>
  <si>
    <t>TOPAIPI</t>
  </si>
  <si>
    <t>SUSACON</t>
  </si>
  <si>
    <t>UBALA</t>
  </si>
  <si>
    <t>SUTAMARCHAN</t>
  </si>
  <si>
    <t>UBAQUE</t>
  </si>
  <si>
    <t>SUTATENZA</t>
  </si>
  <si>
    <t>VILLA DE SAN DIEGO DE UBATE</t>
  </si>
  <si>
    <t>TASCO</t>
  </si>
  <si>
    <t>UNE</t>
  </si>
  <si>
    <t>TENZA</t>
  </si>
  <si>
    <t>UTICA</t>
  </si>
  <si>
    <t>TIBANA</t>
  </si>
  <si>
    <t>VERGARA</t>
  </si>
  <si>
    <t>TIBASOSA</t>
  </si>
  <si>
    <t>VIANI</t>
  </si>
  <si>
    <t>TINJACA</t>
  </si>
  <si>
    <t>VILLAGOMEZ</t>
  </si>
  <si>
    <t>TIPACOQUE</t>
  </si>
  <si>
    <t>VILLAPINZON</t>
  </si>
  <si>
    <t>TOCA</t>
  </si>
  <si>
    <t>VILLETA</t>
  </si>
  <si>
    <t>TOGsI</t>
  </si>
  <si>
    <t>VIOTA</t>
  </si>
  <si>
    <t>TOPAGA</t>
  </si>
  <si>
    <t>YACOPI</t>
  </si>
  <si>
    <t>TOTA</t>
  </si>
  <si>
    <t>ZIPACON</t>
  </si>
  <si>
    <t>TUNUNGUA</t>
  </si>
  <si>
    <t>ZIPAQUIRA</t>
  </si>
  <si>
    <t>TURMEQUE</t>
  </si>
  <si>
    <t>TUTA</t>
  </si>
  <si>
    <t>TUTAZA</t>
  </si>
  <si>
    <t>UMBITA</t>
  </si>
  <si>
    <t>VENTAQUEMADA</t>
  </si>
  <si>
    <t>VIRACACHA</t>
  </si>
  <si>
    <t>ZETAQUIRA</t>
  </si>
  <si>
    <t>LA_GUAJIRA</t>
  </si>
  <si>
    <t>VALLE_DEL_CAUCA</t>
  </si>
  <si>
    <t>SAN_ANDRES</t>
  </si>
  <si>
    <t>NORTE_SANTANDER</t>
  </si>
  <si>
    <t>Firma del Beneficiario</t>
  </si>
  <si>
    <t>NO REQUIERE APROBACIÓN</t>
  </si>
  <si>
    <t>En uso de sus facultades legales y estatutarias, en especial las conferidas por la Resolución de Rectoría N°1334  del 20 de abril de 2016, "Por medio de la cual se reglamenta la comisión de servicios y el reconocimiento de apoyos económicos en la Universidad Tecnológica de Pereira"</t>
  </si>
  <si>
    <t>Resuelve,</t>
  </si>
  <si>
    <r>
      <t xml:space="preserve">Requiere liquidación de apoyo económico
</t>
    </r>
    <r>
      <rPr>
        <b/>
        <sz val="8"/>
        <rFont val="Calibri"/>
        <family val="2"/>
        <scheme val="minor"/>
      </rPr>
      <t>(Seleccione SI o NO en la celda siguiente):</t>
    </r>
  </si>
  <si>
    <t>Valor apoyo económico día</t>
  </si>
  <si>
    <t>Valor apoyo económico total Máximo permitido
(Incluyendo días de desplazamiento NACIONAL)</t>
  </si>
  <si>
    <t>Valor apoyo económico total Máximo permitido 
(Sin desplazamiento)</t>
  </si>
  <si>
    <t>Distancia en Km
(Requerida para el calculo de Transporte Terrestre)</t>
  </si>
  <si>
    <t>Con la firma el beneficiario se compromente a cumplir con las obligaciones citadas en el presente documento.</t>
  </si>
  <si>
    <t>DD/MM/AAAA</t>
  </si>
  <si>
    <t>El Solicitante deberá cumplir con lo establecido en  la Resolución de Rectoría N°1334  del 20 de abril de 2016, so pena de las actuaciones administrativas que la Universidad pueda emprender.</t>
  </si>
  <si>
    <t>Otros aeropuertos fuera del perímetro urbano</t>
  </si>
  <si>
    <r>
      <t xml:space="preserve">Que en  </t>
    </r>
    <r>
      <rPr>
        <sz val="10"/>
        <rFont val="Calibri"/>
        <family val="2"/>
        <scheme val="minor"/>
      </rPr>
      <t/>
    </r>
  </si>
  <si>
    <t>atender actividades de interés institucional.</t>
  </si>
  <si>
    <t>se establece como obligación el reconocimiento de gastos de apoyo económico requeridos para</t>
  </si>
  <si>
    <t>como ordenador(a) de gasto del</t>
  </si>
  <si>
    <t>Justificación en caso de Movilidad zonas rurales</t>
  </si>
  <si>
    <t>Código</t>
  </si>
  <si>
    <t>Versión</t>
  </si>
  <si>
    <t>Fecha</t>
  </si>
  <si>
    <t>Página</t>
  </si>
  <si>
    <t>Nombre Beneficiario</t>
  </si>
  <si>
    <t>EL DECANO DE FACULTAD DE TECNOLOGÍA</t>
  </si>
  <si>
    <t>Nombre del Programa Académico/Dependencia</t>
  </si>
  <si>
    <t>Entidad Destino/Evento</t>
  </si>
  <si>
    <t>Jurado_Asesor_Director</t>
  </si>
  <si>
    <t>EL DECANO DE FACULTAD DE CIENCIAS EMPRESARIALES</t>
  </si>
  <si>
    <t>EL DECANO DE FACULTAD DE CIENCIAS AGRARIAS Y AGROINDUSTRIA</t>
  </si>
  <si>
    <t>¿El evento incluye alojamiento ?</t>
  </si>
  <si>
    <t>Servicio de alojamiento para estancias cortas</t>
  </si>
  <si>
    <t>Servicio de suministro de comidas</t>
  </si>
  <si>
    <t xml:space="preserve"> Valor total otorgado apoyo económico</t>
  </si>
  <si>
    <t>3. El Ordenador de gasto, autoriza al líder de Gestión de Presupuesto para: 1. Modificar el RP para el apoyo económico por un mayor o menor valor pagado por efecto de la TRM o por un mayor o menor valor generado en la factura, 2. Generar RP correspondiente a los gastos financieros cuando se efectúe pago a través de un giro directo con cargo al proyecto en especial de los casos que aplique, 3. Reintegrar al presupuesto los recursos no legalizados por el beneficiario en los tiempos establecidos de acuerdo con la información brindada por tesorería, 4. Modificar el RP generado para el apoyo económico por un mayor o menos valor del tiquete por diferencias con la factura.</t>
  </si>
  <si>
    <t xml:space="preserve"> hasta por una cuantía de 100 SMLMV</t>
  </si>
  <si>
    <t>GESTIÓN FINANCIERA
OTORGAMIENTO DE APOYOS ECONOMICOS
 NACIONAL</t>
  </si>
  <si>
    <t>134-F10</t>
  </si>
  <si>
    <t>4. El Ordenador del gasto, declara que cuando el beneficiario del apoyo económico es INVITADO se cumple con la definición de la Resolución de Rectoría N°1334  del 20 de abril de 2016, "Por medio de la cual se reglamenta la comisión de servicios y el reconocimiento de apoyos económicos en la Universidad Tecnológica de Pereira" INVITADO: Aquella persona que presta sus servicios ad-honorem para la Universidad en actividades de interés Universitario y que por lo tanto el Invitado no recibe honorarios.</t>
  </si>
  <si>
    <t>Con la firma las partes se compromenten a cumplir con las obligaciones citadas en el presente documento.</t>
  </si>
  <si>
    <t>Identificación</t>
  </si>
  <si>
    <t>Fecha Elaboración</t>
  </si>
  <si>
    <t>RANGO DE SALARIO BASE DE LIQUIDACION</t>
  </si>
  <si>
    <t>En adelante</t>
  </si>
  <si>
    <t xml:space="preserve">Pernoctando a cualquier distancia
Hasta:
</t>
  </si>
  <si>
    <t xml:space="preserve">Mayor a 60 Km sin pernoctar
Hasta:
</t>
  </si>
  <si>
    <t xml:space="preserve">Menor a 60 Km sin pernoctar
Hasta:
</t>
  </si>
  <si>
    <t>Hasta 100 Km</t>
  </si>
  <si>
    <t>Entre 101 Km y 210 Km</t>
  </si>
  <si>
    <t>Entre 211 Km y 300 Km</t>
  </si>
  <si>
    <t>Más de 301 a 500 Km</t>
  </si>
  <si>
    <t>Más de 500 Km</t>
  </si>
  <si>
    <t>Invitado_Internacional</t>
  </si>
  <si>
    <t>Invitado_Nacional</t>
  </si>
  <si>
    <t>Ésta fórmula calcula el valor viático día para quienes presenten certificado laboral</t>
  </si>
  <si>
    <t>Docente_Resolucion_con_Certificado_Laboral_o_desprendible_de_nomina</t>
  </si>
  <si>
    <t>Docente_Prestacion_de_Servicio_con_Certificado_Laboral_o_desprendible_de_nomina</t>
  </si>
  <si>
    <t>Jurado_Asesor_Director_con_Certificado_Laboral_o_desprendible_de_nomina</t>
  </si>
  <si>
    <t>Invitado_Nacional_con_Certificado_Laboral_o_desprendible_de_nomina</t>
  </si>
  <si>
    <t>Docente_Prestacion_de_Servicio</t>
  </si>
  <si>
    <t>EL DECANO DE FACULTAD DE MECÁNICA APLICADA</t>
  </si>
  <si>
    <t>EL DECANO DE FACULTAD DE INGENIERÍAS</t>
  </si>
  <si>
    <t>Información del Presupuesto a Ejecutar:</t>
  </si>
  <si>
    <t>Información de la Vinculación del Beneficiario:</t>
  </si>
  <si>
    <t>INFORMACIÓN PERSONAL DEL BENEFICIARIO DEL APOYO ECONÓMICO</t>
  </si>
  <si>
    <t>NOMBRE COMPLETO:</t>
  </si>
  <si>
    <t>Salida de Campo</t>
  </si>
  <si>
    <t>Salida Académica</t>
  </si>
  <si>
    <t>Itinerario del tiquete aéreo</t>
  </si>
  <si>
    <r>
      <t xml:space="preserve">Datos requeridos en caso de que la inscripción sea pagada directamente por la UTP
</t>
    </r>
    <r>
      <rPr>
        <sz val="8"/>
        <color theme="1"/>
        <rFont val="Calibri"/>
        <family val="2"/>
        <scheme val="minor"/>
      </rPr>
      <t xml:space="preserve">
</t>
    </r>
  </si>
  <si>
    <t>Hasta 80</t>
  </si>
  <si>
    <t>Hasta 100</t>
  </si>
  <si>
    <t>Hasta 140</t>
  </si>
  <si>
    <t>Hasta 110</t>
  </si>
  <si>
    <t>Hasta 150</t>
  </si>
  <si>
    <t>Hasta 220</t>
  </si>
  <si>
    <t>Hasta 200</t>
  </si>
  <si>
    <t>Hasta 300</t>
  </si>
  <si>
    <t>Hasta 210</t>
  </si>
  <si>
    <t>Hasta 320</t>
  </si>
  <si>
    <t>Hasta 160</t>
  </si>
  <si>
    <t>Hasta 240</t>
  </si>
  <si>
    <t>Hasta 350</t>
  </si>
  <si>
    <t>Hasta 170</t>
  </si>
  <si>
    <t>Hasta 250</t>
  </si>
  <si>
    <t>Hasta 360</t>
  </si>
  <si>
    <t>Hasta 180</t>
  </si>
  <si>
    <t>Hasta 260</t>
  </si>
  <si>
    <t>Hasta 370</t>
  </si>
  <si>
    <t>Hasta 265</t>
  </si>
  <si>
    <t>Hasta 380</t>
  </si>
  <si>
    <t>Hasta 270</t>
  </si>
  <si>
    <t>Hasta 315</t>
  </si>
  <si>
    <t>Hasta 445</t>
  </si>
  <si>
    <t>Hasta 390</t>
  </si>
  <si>
    <t>Hasta 510</t>
  </si>
  <si>
    <t>Hasta 440</t>
  </si>
  <si>
    <t>Hasta 500</t>
  </si>
  <si>
    <t>Hasta 640</t>
  </si>
  <si>
    <t>Tel. - Ext. Dependencia, programa:</t>
  </si>
  <si>
    <t>Dependencia, Facultad o Programa Académico</t>
  </si>
  <si>
    <t>Escala Apoyos Económicos al interior del país</t>
  </si>
  <si>
    <t>Escala Apoyos Económicos en el exterior</t>
  </si>
  <si>
    <r>
      <t>2 El beneficiario se compromete a informar a Viáticos y apoyos económicos de Gestión Financiera, si ha recibido apoyos adicionales a los otorgados en el presente documento para atender el mismo evento, esto con el fin de que se realice la revisión de los valores máximos a otorgar según Resolución de Rectoría N°1334  del 20 de abril de 2016, "Por medio de la cual se reglamenta la comisión de servicios y el reconocimiento de apoyos económicos en la Universidad Tecnológica de Pereira</t>
    </r>
    <r>
      <rPr>
        <sz val="8"/>
        <rFont val="Calibri"/>
        <family val="2"/>
        <scheme val="minor"/>
      </rPr>
      <t>" y Resolución de Rectoría N° 4023</t>
    </r>
    <r>
      <rPr>
        <sz val="8"/>
        <color rgb="FFFF0000"/>
        <rFont val="Calibri"/>
        <family val="2"/>
        <scheme val="minor"/>
      </rPr>
      <t xml:space="preserve"> </t>
    </r>
    <r>
      <rPr>
        <sz val="8"/>
        <rFont val="Calibri"/>
        <family val="2"/>
        <scheme val="minor"/>
      </rPr>
      <t>del 09 de abril de 2024 "</t>
    </r>
    <r>
      <rPr>
        <sz val="8"/>
        <color theme="1"/>
        <rFont val="Calibri"/>
        <family val="2"/>
        <scheme val="minor"/>
      </rPr>
      <t>Por medio de la cual se fijan las escalas de viaticos, apoyos económicos, movilidad y transporte de la Universidad Tecnológica de Pereira". so pena de las actuaciones administrativas que la Universidad pueda emprender.</t>
    </r>
  </si>
  <si>
    <t>1 de 2</t>
  </si>
  <si>
    <t>2 de 2</t>
  </si>
  <si>
    <t>(año)</t>
  </si>
  <si>
    <t>(Número)</t>
  </si>
  <si>
    <t>C.C</t>
  </si>
  <si>
    <t>(registre nombre del Proyecto Especial o Rubro Institucional)</t>
  </si>
  <si>
    <t>(registre código)</t>
  </si>
  <si>
    <t>dd/mm/aa</t>
  </si>
  <si>
    <t>Miembros_de_Comités_Institucionales</t>
  </si>
  <si>
    <t>Ordenador del gasto</t>
  </si>
  <si>
    <t>Miembros de Comités Institucionales (Segundo Nivel de la tabla)</t>
  </si>
  <si>
    <t>DEPARTAMENTO</t>
  </si>
  <si>
    <t>SOLICITADO POR: Celda D79</t>
  </si>
  <si>
    <t>GASTOS DE MOVILIDAD CELDAS H62, H63, K62 Y K63</t>
  </si>
  <si>
    <t>CAPACITACION Celda L41</t>
  </si>
  <si>
    <t>EVENTO Celda D41</t>
  </si>
  <si>
    <t>GESTION Celda L41</t>
  </si>
  <si>
    <t>Aprobado Por Celda B9 Y  B86</t>
  </si>
  <si>
    <t>VINCULACION Celda C29</t>
  </si>
  <si>
    <t>SOLICITADO POR: Celda D792</t>
  </si>
  <si>
    <t>FÓRMULAS</t>
  </si>
  <si>
    <t>Ésta fórmula cálcula el Valor Apoyo Económico diario a partir del Tercer Nivel y hasta el sexto nivel. Solo para contratistas y Docentes catedráticos</t>
  </si>
  <si>
    <t>Transporte Terrestre Celda K68</t>
  </si>
  <si>
    <t>Movilidad Celda K62</t>
  </si>
  <si>
    <t>Valor viatico total Máximo permitido (Sin desplazamiento) Celda N55</t>
  </si>
  <si>
    <t>Valor apoyo económico total Máximo permitido (Incluyendo días de desplazamiento) N56</t>
  </si>
  <si>
    <t>Máximo Art. 9 CON RESTRICCIÓN: Invitados,  Docentes PS, Docentes Resolución, Jurados</t>
  </si>
  <si>
    <t>Valor Apoyo Económico día Celda E56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</si>
</sst>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 #,##0_);[Red]\(&quot;$&quot;\ #,##0\)"/>
    <numFmt numFmtId="165" formatCode="_(&quot;$&quot;\ * #,##0.00_);_(&quot;$&quot;\ * \(#,##0.00\);_(&quot;$&quot;\ * &quot;-&quot;??_);_(@_)"/>
    <numFmt numFmtId="166" formatCode="_(* #,##0.00_);_(* \(#,##0.00\);_(* &quot;-&quot;??_);_(@_)"/>
    <numFmt numFmtId="167" formatCode="[$-240A]d&quot; de &quot;mmmm&quot; de &quot;yyyy;@"/>
    <numFmt numFmtId="168" formatCode="_(&quot;$&quot;\ * #,##0_);_(&quot;$&quot;\ * \(#,##0\);_(&quot;$&quot;\ * &quot;-&quot;??_);_(@_)"/>
    <numFmt numFmtId="169" formatCode="_(* #,##0_);_(* \(#,##0\);_(* &quot;-&quot;??_);_(@_)"/>
    <numFmt numFmtId="170" formatCode="&quot;$&quot;#,##0"/>
  </numFmts>
  <fonts count="42" x14ac:knownFonts="1">
    <font>
      <sz val="11"/>
      <color theme="1"/>
      <name val="Calibri"/>
      <family val="2"/>
      <scheme val="minor"/>
    </font>
    <font>
      <b/>
      <sz val="11"/>
      <color theme="1"/>
      <name val="Calibri"/>
      <family val="2"/>
      <scheme val="minor"/>
    </font>
    <font>
      <b/>
      <sz val="11"/>
      <name val="Calibri"/>
      <family val="2"/>
      <scheme val="minor"/>
    </font>
    <font>
      <sz val="8"/>
      <name val="Calibri"/>
      <family val="2"/>
      <scheme val="minor"/>
    </font>
    <font>
      <b/>
      <sz val="14"/>
      <name val="Calibri"/>
      <family val="2"/>
      <scheme val="minor"/>
    </font>
    <font>
      <sz val="11"/>
      <name val="Calibri"/>
      <family val="2"/>
      <scheme val="minor"/>
    </font>
    <font>
      <b/>
      <sz val="10"/>
      <name val="Calibri"/>
      <family val="2"/>
      <scheme val="minor"/>
    </font>
    <font>
      <b/>
      <sz val="11"/>
      <color indexed="8"/>
      <name val="Calibri"/>
      <family val="2"/>
      <scheme val="minor"/>
    </font>
    <font>
      <b/>
      <sz val="9"/>
      <name val="Calibri"/>
      <family val="2"/>
      <scheme val="minor"/>
    </font>
    <font>
      <sz val="9"/>
      <name val="Calibri"/>
      <family val="2"/>
      <scheme val="minor"/>
    </font>
    <font>
      <sz val="10"/>
      <color theme="1"/>
      <name val="Calibri"/>
      <family val="2"/>
      <scheme val="minor"/>
    </font>
    <font>
      <b/>
      <sz val="9"/>
      <color indexed="81"/>
      <name val="Tahoma"/>
      <family val="2"/>
    </font>
    <font>
      <sz val="9"/>
      <color indexed="81"/>
      <name val="Tahoma"/>
      <family val="2"/>
    </font>
    <font>
      <sz val="11"/>
      <color theme="1"/>
      <name val="Calibri"/>
      <family val="2"/>
      <scheme val="minor"/>
    </font>
    <font>
      <sz val="9"/>
      <color theme="1"/>
      <name val="Calibri"/>
      <family val="2"/>
      <scheme val="minor"/>
    </font>
    <font>
      <sz val="8"/>
      <color theme="1"/>
      <name val="Calibri"/>
      <family val="2"/>
      <scheme val="minor"/>
    </font>
    <font>
      <b/>
      <sz val="10"/>
      <color theme="1"/>
      <name val="Calibri"/>
      <family val="2"/>
      <scheme val="minor"/>
    </font>
    <font>
      <b/>
      <sz val="12"/>
      <color rgb="FF365F91"/>
      <name val="Calibri"/>
      <family val="2"/>
    </font>
    <font>
      <sz val="12"/>
      <color rgb="FF365F91"/>
      <name val="Calibri"/>
      <family val="2"/>
    </font>
    <font>
      <b/>
      <sz val="9"/>
      <color theme="1"/>
      <name val="Calibri"/>
      <family val="2"/>
      <scheme val="minor"/>
    </font>
    <font>
      <b/>
      <sz val="8"/>
      <name val="Calibri"/>
      <family val="2"/>
      <scheme val="minor"/>
    </font>
    <font>
      <b/>
      <sz val="9"/>
      <color indexed="8"/>
      <name val="Calibri"/>
      <family val="2"/>
      <scheme val="minor"/>
    </font>
    <font>
      <u/>
      <sz val="11"/>
      <color theme="10"/>
      <name val="Calibri"/>
      <family val="2"/>
      <scheme val="minor"/>
    </font>
    <font>
      <sz val="8"/>
      <color rgb="FFFF0000"/>
      <name val="Calibri"/>
      <family val="2"/>
      <scheme val="minor"/>
    </font>
    <font>
      <b/>
      <sz val="20"/>
      <name val="Calibri"/>
      <family val="2"/>
      <scheme val="minor"/>
    </font>
    <font>
      <sz val="16"/>
      <color theme="1"/>
      <name val="Calibri"/>
      <family val="2"/>
      <scheme val="minor"/>
    </font>
    <font>
      <b/>
      <sz val="8"/>
      <color theme="1"/>
      <name val="Calibri"/>
      <family val="2"/>
      <scheme val="minor"/>
    </font>
    <font>
      <b/>
      <sz val="12"/>
      <color rgb="FFFF0000"/>
      <name val="Calibri"/>
      <family val="2"/>
      <scheme val="minor"/>
    </font>
    <font>
      <b/>
      <sz val="12"/>
      <name val="Calibri"/>
      <family val="2"/>
      <scheme val="minor"/>
    </font>
    <font>
      <sz val="8"/>
      <color indexed="8"/>
      <name val="Calibri"/>
      <family val="2"/>
      <scheme val="minor"/>
    </font>
    <font>
      <sz val="11"/>
      <color rgb="FFFF0000"/>
      <name val="Calibri"/>
      <family val="2"/>
      <scheme val="minor"/>
    </font>
    <font>
      <b/>
      <sz val="8"/>
      <color rgb="FFFF0000"/>
      <name val="Calibri"/>
      <family val="2"/>
      <scheme val="minor"/>
    </font>
    <font>
      <sz val="10"/>
      <name val="Calibri"/>
      <family val="2"/>
      <scheme val="minor"/>
    </font>
    <font>
      <sz val="9"/>
      <color rgb="FFFF0000"/>
      <name val="Calibri"/>
      <family val="2"/>
      <scheme val="minor"/>
    </font>
    <font>
      <sz val="10"/>
      <color rgb="FFFF0000"/>
      <name val="Calibri"/>
      <family val="2"/>
      <scheme val="minor"/>
    </font>
    <font>
      <b/>
      <sz val="11"/>
      <color theme="8" tint="0.39997558519241921"/>
      <name val="Calibri"/>
      <family val="2"/>
      <scheme val="minor"/>
    </font>
    <font>
      <b/>
      <sz val="12"/>
      <color theme="4" tint="-0.249977111117893"/>
      <name val="Calibri"/>
      <family val="2"/>
    </font>
    <font>
      <sz val="12"/>
      <color theme="4" tint="-0.249977111117893"/>
      <name val="Calibri"/>
      <family val="2"/>
    </font>
    <font>
      <sz val="9"/>
      <color indexed="81"/>
      <name val="Arial"/>
      <family val="2"/>
    </font>
    <font>
      <i/>
      <u/>
      <sz val="9"/>
      <color indexed="81"/>
      <name val="Arial"/>
      <family val="2"/>
    </font>
    <font>
      <b/>
      <sz val="9"/>
      <color rgb="FF000000"/>
      <name val="Tahoma"/>
      <family val="2"/>
    </font>
    <font>
      <sz val="7.5"/>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BE5F1"/>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DC7CC"/>
        <bgColor indexed="64"/>
      </patternFill>
    </fill>
    <fill>
      <patternFill patternType="solid">
        <fgColor theme="6" tint="0.79998168889431442"/>
        <bgColor indexed="64"/>
      </patternFill>
    </fill>
    <fill>
      <patternFill patternType="solid">
        <fgColor theme="4" tint="0.59999389629810485"/>
        <bgColor indexed="64"/>
      </patternFill>
    </fill>
  </fills>
  <borders count="7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style="medium">
        <color rgb="FF4F81BD"/>
      </top>
      <bottom/>
      <diagonal/>
    </border>
    <border>
      <left/>
      <right/>
      <top/>
      <bottom style="medium">
        <color rgb="FF4F81BD"/>
      </bottom>
      <diagonal/>
    </border>
    <border>
      <left/>
      <right/>
      <top style="medium">
        <color rgb="FF95B3D7"/>
      </top>
      <bottom style="medium">
        <color rgb="FF95B3D7"/>
      </bottom>
      <diagonal/>
    </border>
    <border>
      <left/>
      <right/>
      <top/>
      <bottom style="medium">
        <color rgb="FF95B3D7"/>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bottom style="thin">
        <color theme="4" tint="-0.24994659260841701"/>
      </bottom>
      <diagonal/>
    </border>
    <border>
      <left/>
      <right/>
      <top style="thin">
        <color theme="4" tint="0.39997558519241921"/>
      </top>
      <bottom/>
      <diagonal/>
    </border>
    <border>
      <left/>
      <right/>
      <top style="thin">
        <color theme="4"/>
      </top>
      <bottom/>
      <diagonal/>
    </border>
    <border>
      <left/>
      <right/>
      <top/>
      <bottom style="thin">
        <color theme="4"/>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style="thin">
        <color theme="4"/>
      </right>
      <top/>
      <bottom style="thin">
        <color theme="4"/>
      </bottom>
      <diagonal/>
    </border>
    <border>
      <left style="thin">
        <color theme="4"/>
      </left>
      <right style="thin">
        <color theme="4"/>
      </right>
      <top/>
      <bottom/>
      <diagonal/>
    </border>
    <border>
      <left style="thin">
        <color theme="4"/>
      </left>
      <right/>
      <top style="thin">
        <color theme="4"/>
      </top>
      <bottom/>
      <diagonal/>
    </border>
    <border>
      <left style="thin">
        <color theme="4"/>
      </left>
      <right/>
      <top/>
      <bottom/>
      <diagonal/>
    </border>
    <border>
      <left style="thin">
        <color theme="4"/>
      </left>
      <right/>
      <top/>
      <bottom style="thin">
        <color theme="4"/>
      </bottom>
      <diagonal/>
    </border>
    <border>
      <left/>
      <right/>
      <top style="thin">
        <color theme="4" tint="-0.24994659260841701"/>
      </top>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4">
    <xf numFmtId="0" fontId="0" fillId="0" borderId="0"/>
    <xf numFmtId="165" fontId="13" fillId="0" borderId="0" applyFont="0" applyFill="0" applyBorder="0" applyAlignment="0" applyProtection="0"/>
    <xf numFmtId="0" fontId="22" fillId="0" borderId="0" applyNumberFormat="0" applyFill="0" applyBorder="0" applyAlignment="0" applyProtection="0"/>
    <xf numFmtId="165" fontId="13" fillId="0" borderId="0" applyFont="0" applyFill="0" applyBorder="0" applyAlignment="0" applyProtection="0"/>
  </cellStyleXfs>
  <cellXfs count="431">
    <xf numFmtId="0" fontId="0" fillId="0" borderId="0" xfId="0"/>
    <xf numFmtId="0" fontId="0" fillId="2" borderId="0" xfId="0" applyFill="1"/>
    <xf numFmtId="0" fontId="5" fillId="2" borderId="0" xfId="0" applyFont="1" applyFill="1" applyAlignment="1">
      <alignment horizontal="center"/>
    </xf>
    <xf numFmtId="0" fontId="0" fillId="0" borderId="0" xfId="0" applyAlignment="1">
      <alignment vertical="center"/>
    </xf>
    <xf numFmtId="0" fontId="0" fillId="2" borderId="0" xfId="0" applyFill="1" applyAlignment="1">
      <alignment vertical="center"/>
    </xf>
    <xf numFmtId="0" fontId="5" fillId="2" borderId="2" xfId="0" applyFont="1" applyFill="1" applyBorder="1" applyAlignment="1">
      <alignment horizontal="justify" vertical="center" wrapText="1"/>
    </xf>
    <xf numFmtId="0" fontId="0" fillId="0" borderId="0" xfId="0" applyAlignment="1">
      <alignment vertical="center" wrapText="1"/>
    </xf>
    <xf numFmtId="0" fontId="0" fillId="6" borderId="2" xfId="0" applyFill="1" applyBorder="1"/>
    <xf numFmtId="0" fontId="0" fillId="6" borderId="3" xfId="0" applyFill="1" applyBorder="1"/>
    <xf numFmtId="0" fontId="0" fillId="0" borderId="21" xfId="0" applyBorder="1"/>
    <xf numFmtId="0" fontId="0" fillId="2" borderId="22" xfId="0" applyFill="1" applyBorder="1"/>
    <xf numFmtId="0" fontId="0" fillId="2" borderId="23" xfId="0" applyFill="1" applyBorder="1"/>
    <xf numFmtId="0" fontId="0" fillId="0" borderId="22" xfId="0" applyBorder="1"/>
    <xf numFmtId="0" fontId="0" fillId="0" borderId="23" xfId="0" applyBorder="1"/>
    <xf numFmtId="0" fontId="4" fillId="2" borderId="23" xfId="0" applyFont="1" applyFill="1" applyBorder="1" applyAlignment="1">
      <alignment horizontal="center"/>
    </xf>
    <xf numFmtId="0" fontId="8" fillId="0" borderId="4" xfId="0" applyFont="1" applyBorder="1" applyAlignment="1">
      <alignment vertical="center"/>
    </xf>
    <xf numFmtId="0" fontId="20" fillId="0" borderId="4" xfId="0" applyFont="1" applyBorder="1" applyAlignment="1">
      <alignment vertical="center" wrapText="1"/>
    </xf>
    <xf numFmtId="0" fontId="8" fillId="0" borderId="30" xfId="0" applyFont="1" applyBorder="1" applyAlignment="1">
      <alignment vertical="center"/>
    </xf>
    <xf numFmtId="0" fontId="30" fillId="0" borderId="0" xfId="0" applyFont="1"/>
    <xf numFmtId="0" fontId="0" fillId="0" borderId="32" xfId="0" applyBorder="1"/>
    <xf numFmtId="0" fontId="0" fillId="0" borderId="34" xfId="0" applyBorder="1"/>
    <xf numFmtId="0" fontId="2" fillId="2" borderId="36" xfId="0" applyFont="1" applyFill="1" applyBorder="1" applyAlignment="1">
      <alignment horizontal="left" vertical="center" wrapText="1"/>
    </xf>
    <xf numFmtId="0" fontId="2" fillId="2" borderId="32" xfId="0" applyFont="1" applyFill="1" applyBorder="1" applyAlignment="1">
      <alignment horizontal="left" vertical="center"/>
    </xf>
    <xf numFmtId="0" fontId="2" fillId="0" borderId="20" xfId="0" applyFont="1" applyBorder="1" applyAlignment="1">
      <alignment vertical="center"/>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0" fillId="0" borderId="4" xfId="0" applyBorder="1" applyAlignment="1">
      <alignment horizontal="center" vertical="center"/>
    </xf>
    <xf numFmtId="0" fontId="20" fillId="0" borderId="4" xfId="0" applyFont="1" applyBorder="1" applyAlignment="1">
      <alignment horizontal="center" vertical="center" wrapText="1"/>
    </xf>
    <xf numFmtId="0" fontId="2" fillId="0" borderId="0" xfId="0" applyFont="1" applyAlignment="1">
      <alignment horizontal="left" vertical="center"/>
    </xf>
    <xf numFmtId="0" fontId="4" fillId="0" borderId="23" xfId="0" applyFont="1" applyBorder="1" applyAlignment="1">
      <alignment horizontal="center"/>
    </xf>
    <xf numFmtId="0" fontId="9" fillId="2" borderId="0" xfId="0" applyFont="1" applyFill="1" applyAlignment="1">
      <alignment horizontal="right" vertical="center" wrapText="1"/>
    </xf>
    <xf numFmtId="0" fontId="19" fillId="2" borderId="22" xfId="0" applyFont="1" applyFill="1" applyBorder="1" applyAlignment="1">
      <alignment horizontal="center" vertical="center"/>
    </xf>
    <xf numFmtId="0" fontId="19" fillId="0" borderId="0" xfId="0" applyFont="1" applyAlignment="1">
      <alignment horizontal="center" vertical="center"/>
    </xf>
    <xf numFmtId="0" fontId="2" fillId="2" borderId="10" xfId="0" applyFont="1" applyFill="1" applyBorder="1" applyAlignment="1">
      <alignment horizontal="left" vertical="center"/>
    </xf>
    <xf numFmtId="0" fontId="2" fillId="0" borderId="0" xfId="0" applyFont="1" applyAlignment="1">
      <alignment vertical="center"/>
    </xf>
    <xf numFmtId="0" fontId="2" fillId="2" borderId="2" xfId="0" applyFont="1" applyFill="1" applyBorder="1" applyAlignment="1">
      <alignment vertical="center"/>
    </xf>
    <xf numFmtId="0" fontId="0" fillId="4" borderId="12"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9" fillId="2" borderId="5" xfId="0" applyFont="1" applyFill="1" applyBorder="1" applyAlignment="1">
      <alignment horizontal="center" vertical="center" wrapText="1"/>
    </xf>
    <xf numFmtId="0" fontId="2" fillId="2" borderId="36" xfId="0" applyFont="1" applyFill="1" applyBorder="1" applyAlignment="1" applyProtection="1">
      <alignment horizontal="left" vertical="center" wrapText="1"/>
      <protection locked="0"/>
    </xf>
    <xf numFmtId="0" fontId="2" fillId="2" borderId="32" xfId="0" applyFont="1" applyFill="1" applyBorder="1" applyAlignment="1" applyProtection="1">
      <alignment horizontal="left" vertical="center"/>
      <protection locked="0"/>
    </xf>
    <xf numFmtId="14" fontId="10" fillId="4" borderId="11" xfId="0" applyNumberFormat="1" applyFont="1" applyFill="1" applyBorder="1" applyAlignment="1" applyProtection="1">
      <alignment horizontal="center" vertical="center"/>
      <protection locked="0"/>
    </xf>
    <xf numFmtId="0" fontId="6" fillId="0" borderId="10" xfId="0" applyFont="1" applyBorder="1" applyAlignment="1">
      <alignment vertical="center" wrapText="1"/>
    </xf>
    <xf numFmtId="0" fontId="0" fillId="2" borderId="32" xfId="0" applyFill="1" applyBorder="1"/>
    <xf numFmtId="0" fontId="0" fillId="2" borderId="34" xfId="0" applyFill="1" applyBorder="1"/>
    <xf numFmtId="0" fontId="8" fillId="0" borderId="30" xfId="0" applyFont="1" applyBorder="1" applyAlignment="1">
      <alignment horizontal="center" vertical="center"/>
    </xf>
    <xf numFmtId="14" fontId="10" fillId="4" borderId="12" xfId="0" applyNumberFormat="1" applyFont="1" applyFill="1" applyBorder="1" applyAlignment="1" applyProtection="1">
      <alignment horizontal="center" vertical="center"/>
      <protection locked="0"/>
    </xf>
    <xf numFmtId="3" fontId="3" fillId="2" borderId="4" xfId="0" applyNumberFormat="1" applyFont="1" applyFill="1" applyBorder="1" applyAlignment="1">
      <alignment horizontal="center" vertical="center"/>
    </xf>
    <xf numFmtId="0" fontId="3"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36" fillId="0" borderId="17" xfId="0" applyFont="1" applyBorder="1" applyAlignment="1">
      <alignment horizontal="center" vertical="center" wrapText="1"/>
    </xf>
    <xf numFmtId="0" fontId="37" fillId="5" borderId="18" xfId="0" applyFont="1" applyFill="1" applyBorder="1" applyAlignment="1">
      <alignment horizontal="center" vertical="center" wrapText="1"/>
    </xf>
    <xf numFmtId="164" fontId="37" fillId="5" borderId="18" xfId="0" applyNumberFormat="1" applyFont="1" applyFill="1" applyBorder="1" applyAlignment="1">
      <alignment horizontal="center" vertical="center" wrapText="1"/>
    </xf>
    <xf numFmtId="0" fontId="37" fillId="0" borderId="18" xfId="0" applyFont="1" applyBorder="1" applyAlignment="1">
      <alignment horizontal="center" vertical="center" wrapText="1"/>
    </xf>
    <xf numFmtId="164" fontId="37" fillId="0" borderId="18" xfId="0" applyNumberFormat="1" applyFont="1" applyBorder="1" applyAlignment="1">
      <alignment horizontal="center" vertical="center" wrapText="1"/>
    </xf>
    <xf numFmtId="164" fontId="18" fillId="0" borderId="0" xfId="0" applyNumberFormat="1" applyFont="1" applyAlignment="1">
      <alignment horizontal="center" vertical="center" wrapText="1"/>
    </xf>
    <xf numFmtId="0" fontId="0" fillId="0" borderId="50" xfId="0" applyBorder="1"/>
    <xf numFmtId="0" fontId="0" fillId="0" borderId="51" xfId="0" applyBorder="1"/>
    <xf numFmtId="0" fontId="17" fillId="5" borderId="56" xfId="0" applyFont="1" applyFill="1" applyBorder="1" applyAlignment="1">
      <alignment horizontal="center" vertical="center" wrapText="1"/>
    </xf>
    <xf numFmtId="0" fontId="17" fillId="5" borderId="57" xfId="0" applyFont="1" applyFill="1" applyBorder="1" applyAlignment="1">
      <alignment horizontal="center" vertical="center" wrapText="1"/>
    </xf>
    <xf numFmtId="0" fontId="17" fillId="5" borderId="58" xfId="0" applyFont="1" applyFill="1" applyBorder="1" applyAlignment="1">
      <alignment horizontal="center" vertical="center" wrapText="1"/>
    </xf>
    <xf numFmtId="14" fontId="3" fillId="2" borderId="4" xfId="0" quotePrefix="1" applyNumberFormat="1" applyFont="1" applyFill="1" applyBorder="1" applyAlignment="1">
      <alignment horizontal="center" vertical="center"/>
    </xf>
    <xf numFmtId="3" fontId="37" fillId="5" borderId="59" xfId="0" applyNumberFormat="1" applyFont="1" applyFill="1" applyBorder="1" applyAlignment="1">
      <alignment horizontal="center" vertical="center" wrapText="1"/>
    </xf>
    <xf numFmtId="3" fontId="37" fillId="0" borderId="60" xfId="0" applyNumberFormat="1" applyFont="1" applyBorder="1" applyAlignment="1">
      <alignment horizontal="center" vertical="center" wrapText="1"/>
    </xf>
    <xf numFmtId="3" fontId="37" fillId="5" borderId="60" xfId="0" applyNumberFormat="1" applyFont="1" applyFill="1" applyBorder="1" applyAlignment="1">
      <alignment horizontal="center" vertical="center" wrapText="1"/>
    </xf>
    <xf numFmtId="3" fontId="37" fillId="5" borderId="61" xfId="0" applyNumberFormat="1" applyFont="1" applyFill="1" applyBorder="1" applyAlignment="1">
      <alignment horizontal="center" vertical="center" wrapText="1"/>
    </xf>
    <xf numFmtId="3" fontId="18" fillId="5" borderId="0" xfId="0" applyNumberFormat="1" applyFont="1" applyFill="1" applyAlignment="1">
      <alignment horizontal="center" vertical="center" wrapText="1"/>
    </xf>
    <xf numFmtId="3" fontId="18" fillId="0" borderId="0" xfId="0" applyNumberFormat="1" applyFont="1" applyAlignment="1">
      <alignment horizontal="center" vertical="center" wrapText="1"/>
    </xf>
    <xf numFmtId="3" fontId="18" fillId="5" borderId="52" xfId="0" applyNumberFormat="1" applyFont="1" applyFill="1" applyBorder="1" applyAlignment="1">
      <alignment horizontal="center" vertical="center" wrapText="1"/>
    </xf>
    <xf numFmtId="0" fontId="16" fillId="0" borderId="19" xfId="0" applyFont="1" applyBorder="1" applyAlignment="1">
      <alignment horizontal="center" vertical="center" wrapText="1"/>
    </xf>
    <xf numFmtId="0" fontId="17" fillId="0" borderId="0" xfId="0" applyFont="1" applyAlignment="1">
      <alignment horizontal="center" vertical="center" wrapText="1"/>
    </xf>
    <xf numFmtId="0" fontId="36" fillId="0" borderId="0" xfId="0" applyFont="1" applyAlignment="1">
      <alignment horizontal="center" vertical="center"/>
    </xf>
    <xf numFmtId="0" fontId="5" fillId="0" borderId="0" xfId="0" applyFont="1"/>
    <xf numFmtId="0" fontId="3" fillId="0" borderId="0" xfId="0" applyFont="1"/>
    <xf numFmtId="0" fontId="9" fillId="0" borderId="63" xfId="0" applyFont="1" applyBorder="1" applyAlignment="1">
      <alignment horizontal="center" vertical="center" wrapText="1"/>
    </xf>
    <xf numFmtId="0" fontId="2" fillId="2" borderId="1" xfId="0" applyFont="1" applyFill="1" applyBorder="1" applyAlignment="1">
      <alignment horizontal="center" vertical="center"/>
    </xf>
    <xf numFmtId="0" fontId="41" fillId="4" borderId="4" xfId="0" applyFont="1" applyFill="1" applyBorder="1" applyAlignment="1">
      <alignment horizontal="center" vertical="center" wrapText="1"/>
    </xf>
    <xf numFmtId="0" fontId="0" fillId="0" borderId="8" xfId="0" applyBorder="1"/>
    <xf numFmtId="165" fontId="20" fillId="0" borderId="0" xfId="0" applyNumberFormat="1" applyFont="1" applyAlignment="1">
      <alignment vertical="center"/>
    </xf>
    <xf numFmtId="0" fontId="20" fillId="2" borderId="10" xfId="0" applyFont="1" applyFill="1" applyBorder="1" applyAlignment="1">
      <alignment horizontal="left" vertical="top" wrapText="1"/>
    </xf>
    <xf numFmtId="0" fontId="24" fillId="4" borderId="27" xfId="0" applyFont="1" applyFill="1" applyBorder="1" applyAlignment="1" applyProtection="1">
      <alignment horizontal="center" vertical="center"/>
      <protection locked="0"/>
    </xf>
    <xf numFmtId="0" fontId="24" fillId="4" borderId="28" xfId="0" applyFont="1" applyFill="1" applyBorder="1" applyAlignment="1" applyProtection="1">
      <alignment horizontal="center" vertical="center"/>
      <protection locked="0"/>
    </xf>
    <xf numFmtId="0" fontId="9" fillId="2" borderId="0" xfId="0" applyFont="1" applyFill="1" applyAlignment="1">
      <alignment horizontal="center" vertical="center" wrapText="1"/>
    </xf>
    <xf numFmtId="0" fontId="3" fillId="2" borderId="0" xfId="0" applyFont="1" applyFill="1" applyAlignment="1">
      <alignment horizontal="center" vertical="center" wrapText="1"/>
    </xf>
    <xf numFmtId="0" fontId="33" fillId="4" borderId="0" xfId="0" applyFont="1" applyFill="1" applyAlignment="1" applyProtection="1">
      <alignment horizontal="center" vertical="center" wrapText="1"/>
      <protection locked="0"/>
    </xf>
    <xf numFmtId="0" fontId="0" fillId="2" borderId="19" xfId="0" applyFill="1" applyBorder="1"/>
    <xf numFmtId="0" fontId="7" fillId="2" borderId="43" xfId="0" applyFont="1" applyFill="1" applyBorder="1" applyAlignment="1">
      <alignment vertical="center"/>
    </xf>
    <xf numFmtId="0" fontId="5" fillId="2" borderId="43" xfId="0" applyFont="1" applyFill="1" applyBorder="1" applyAlignment="1">
      <alignment horizontal="justify" vertical="center" wrapText="1"/>
    </xf>
    <xf numFmtId="0" fontId="1" fillId="0" borderId="43" xfId="0" applyFont="1" applyBorder="1"/>
    <xf numFmtId="0" fontId="3" fillId="0" borderId="0" xfId="0" applyFont="1" applyAlignment="1">
      <alignment vertical="center"/>
    </xf>
    <xf numFmtId="0" fontId="20" fillId="0" borderId="0" xfId="0" applyFont="1" applyAlignment="1">
      <alignment horizontal="center" vertical="center"/>
    </xf>
    <xf numFmtId="0" fontId="3" fillId="0" borderId="0" xfId="0" applyFont="1" applyAlignment="1">
      <alignment vertical="center" wrapText="1"/>
    </xf>
    <xf numFmtId="0" fontId="5" fillId="0" borderId="0" xfId="0" applyFont="1" applyAlignment="1">
      <alignment horizontal="center"/>
    </xf>
    <xf numFmtId="165" fontId="20" fillId="0" borderId="0" xfId="0" applyNumberFormat="1" applyFont="1" applyAlignment="1">
      <alignment horizontal="center" vertical="center"/>
    </xf>
    <xf numFmtId="0" fontId="20" fillId="0" borderId="0" xfId="0" applyFont="1" applyAlignment="1">
      <alignment horizontal="center" vertical="center" wrapText="1"/>
    </xf>
    <xf numFmtId="170" fontId="5" fillId="0" borderId="4" xfId="1" applyNumberFormat="1" applyFont="1" applyFill="1" applyBorder="1" applyAlignment="1">
      <alignment horizontal="right"/>
    </xf>
    <xf numFmtId="170" fontId="5" fillId="0" borderId="4" xfId="1" applyNumberFormat="1" applyFont="1" applyFill="1" applyBorder="1" applyAlignment="1">
      <alignment horizontal="right" vertical="center"/>
    </xf>
    <xf numFmtId="170" fontId="5" fillId="0" borderId="4" xfId="0" applyNumberFormat="1" applyFont="1" applyBorder="1" applyAlignment="1">
      <alignment horizontal="right" vertical="center"/>
    </xf>
    <xf numFmtId="170" fontId="5" fillId="0" borderId="4" xfId="0" applyNumberFormat="1" applyFont="1" applyBorder="1" applyAlignment="1">
      <alignment horizontal="right"/>
    </xf>
    <xf numFmtId="0" fontId="37" fillId="0" borderId="0" xfId="0" applyFont="1" applyAlignment="1">
      <alignment horizontal="center" vertical="center" wrapText="1"/>
    </xf>
    <xf numFmtId="164" fontId="37" fillId="0" borderId="0" xfId="0" applyNumberFormat="1" applyFont="1" applyAlignment="1">
      <alignment horizontal="center" vertical="center" wrapText="1"/>
    </xf>
    <xf numFmtId="0" fontId="4" fillId="2" borderId="11" xfId="0" applyFont="1" applyFill="1" applyBorder="1" applyAlignment="1">
      <alignment horizontal="center"/>
    </xf>
    <xf numFmtId="0" fontId="2" fillId="2" borderId="2" xfId="0" applyFont="1" applyFill="1" applyBorder="1" applyAlignment="1">
      <alignment horizontal="center"/>
    </xf>
    <xf numFmtId="167" fontId="25" fillId="2" borderId="2" xfId="0" applyNumberFormat="1" applyFont="1" applyFill="1" applyBorder="1" applyAlignment="1">
      <alignment horizontal="center" vertical="center"/>
    </xf>
    <xf numFmtId="167" fontId="25" fillId="2" borderId="3" xfId="0" applyNumberFormat="1" applyFont="1" applyFill="1" applyBorder="1" applyAlignment="1">
      <alignment horizontal="center" vertical="center"/>
    </xf>
    <xf numFmtId="0" fontId="9" fillId="2" borderId="67" xfId="0" applyFont="1" applyFill="1" applyBorder="1" applyAlignment="1">
      <alignment horizontal="center" vertical="center" wrapText="1"/>
    </xf>
    <xf numFmtId="0" fontId="9" fillId="2" borderId="63" xfId="0" applyFont="1" applyFill="1" applyBorder="1" applyAlignment="1">
      <alignment horizontal="center" vertical="center" wrapText="1"/>
    </xf>
    <xf numFmtId="0" fontId="9" fillId="2" borderId="68" xfId="0" applyFont="1" applyFill="1" applyBorder="1" applyAlignment="1">
      <alignment horizontal="center" vertical="center" wrapText="1"/>
    </xf>
    <xf numFmtId="0" fontId="9" fillId="2" borderId="74" xfId="0" applyFont="1" applyFill="1" applyBorder="1" applyAlignment="1">
      <alignment horizontal="center" vertical="center" wrapText="1"/>
    </xf>
    <xf numFmtId="0" fontId="9" fillId="2" borderId="69" xfId="0" applyFont="1" applyFill="1" applyBorder="1" applyAlignment="1">
      <alignment horizontal="center" vertical="center" wrapText="1"/>
    </xf>
    <xf numFmtId="0" fontId="9" fillId="2" borderId="75" xfId="0" applyFont="1" applyFill="1" applyBorder="1" applyAlignment="1">
      <alignment horizontal="center" vertical="center" wrapText="1"/>
    </xf>
    <xf numFmtId="0" fontId="14" fillId="0" borderId="65" xfId="0" applyFont="1" applyBorder="1" applyAlignment="1">
      <alignment horizontal="left" vertical="center"/>
    </xf>
    <xf numFmtId="0" fontId="14" fillId="0" borderId="66" xfId="0" applyFont="1" applyBorder="1" applyAlignment="1">
      <alignment horizontal="left" vertical="center"/>
    </xf>
    <xf numFmtId="0" fontId="0" fillId="2" borderId="11" xfId="0" applyFill="1" applyBorder="1" applyAlignment="1">
      <alignment horizontal="center"/>
    </xf>
    <xf numFmtId="0" fontId="9" fillId="4" borderId="67" xfId="0" applyFont="1" applyFill="1" applyBorder="1" applyAlignment="1">
      <alignment horizontal="center" vertical="center" wrapText="1"/>
    </xf>
    <xf numFmtId="0" fontId="9" fillId="4" borderId="6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0" xfId="0" applyFont="1" applyFill="1" applyAlignment="1">
      <alignment horizontal="center" vertical="center" wrapText="1"/>
    </xf>
    <xf numFmtId="0" fontId="3" fillId="2" borderId="0" xfId="0" applyFont="1" applyFill="1" applyAlignment="1">
      <alignment horizontal="center" vertical="center" wrapText="1"/>
    </xf>
    <xf numFmtId="0" fontId="33" fillId="4" borderId="0" xfId="0" applyFont="1" applyFill="1" applyAlignment="1" applyProtection="1">
      <alignment horizontal="center" vertical="center" wrapText="1"/>
      <protection locked="0"/>
    </xf>
    <xf numFmtId="20" fontId="0" fillId="4" borderId="30" xfId="0" applyNumberFormat="1" applyFill="1" applyBorder="1" applyAlignment="1" applyProtection="1">
      <alignment horizontal="center"/>
      <protection locked="0"/>
    </xf>
    <xf numFmtId="0" fontId="0" fillId="4" borderId="31" xfId="0" applyFill="1" applyBorder="1" applyAlignment="1" applyProtection="1">
      <alignment horizontal="center"/>
      <protection locked="0"/>
    </xf>
    <xf numFmtId="165" fontId="0" fillId="0" borderId="35" xfId="1" applyFont="1" applyBorder="1" applyAlignment="1">
      <alignment horizontal="center"/>
    </xf>
    <xf numFmtId="165" fontId="0" fillId="0" borderId="12" xfId="1" applyFont="1" applyBorder="1" applyAlignment="1" applyProtection="1">
      <alignment horizontal="center"/>
      <protection locked="0"/>
    </xf>
    <xf numFmtId="165" fontId="0" fillId="0" borderId="4" xfId="1" applyFont="1" applyBorder="1" applyAlignment="1" applyProtection="1">
      <alignment horizontal="center"/>
      <protection locked="0"/>
    </xf>
    <xf numFmtId="165" fontId="0" fillId="0" borderId="25" xfId="1" applyFont="1" applyBorder="1" applyAlignment="1" applyProtection="1">
      <alignment horizontal="center"/>
      <protection locked="0"/>
    </xf>
    <xf numFmtId="0" fontId="8" fillId="8" borderId="26" xfId="0" applyFont="1" applyFill="1" applyBorder="1" applyAlignment="1">
      <alignment horizontal="center" vertical="center" wrapText="1"/>
    </xf>
    <xf numFmtId="0" fontId="8" fillId="8" borderId="27" xfId="0" applyFont="1" applyFill="1" applyBorder="1" applyAlignment="1">
      <alignment horizontal="center" vertical="center" wrapText="1"/>
    </xf>
    <xf numFmtId="0" fontId="8" fillId="8" borderId="24"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4" fillId="4" borderId="27"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16" fillId="0" borderId="4"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11" borderId="5" xfId="0" applyFont="1" applyFill="1" applyBorder="1" applyAlignment="1" applyProtection="1">
      <alignment horizontal="center" vertical="center" wrapText="1"/>
      <protection locked="0"/>
    </xf>
    <xf numFmtId="0" fontId="2" fillId="11" borderId="0" xfId="0" applyFont="1" applyFill="1" applyAlignment="1" applyProtection="1">
      <alignment horizontal="center" vertical="center" wrapText="1"/>
      <protection locked="0"/>
    </xf>
    <xf numFmtId="0" fontId="2" fillId="11" borderId="6" xfId="0" applyFont="1" applyFill="1" applyBorder="1" applyAlignment="1" applyProtection="1">
      <alignment horizontal="center" vertical="center" wrapText="1"/>
      <protection locked="0"/>
    </xf>
    <xf numFmtId="0" fontId="9" fillId="2" borderId="6" xfId="0" applyFont="1" applyFill="1" applyBorder="1" applyAlignment="1">
      <alignment horizontal="center" vertical="center" wrapText="1"/>
    </xf>
    <xf numFmtId="0" fontId="14" fillId="0" borderId="7" xfId="0" applyFont="1" applyBorder="1" applyAlignment="1">
      <alignment horizontal="center" vertical="top"/>
    </xf>
    <xf numFmtId="0" fontId="14" fillId="0" borderId="8" xfId="0" applyFont="1" applyBorder="1" applyAlignment="1">
      <alignment horizontal="center" vertical="top"/>
    </xf>
    <xf numFmtId="0" fontId="14" fillId="0" borderId="9" xfId="0" applyFont="1" applyBorder="1" applyAlignment="1">
      <alignment horizontal="center" vertical="top"/>
    </xf>
    <xf numFmtId="0" fontId="9" fillId="4" borderId="0" xfId="0" applyFont="1" applyFill="1" applyAlignment="1" applyProtection="1">
      <alignment horizontal="left" vertical="center" wrapText="1"/>
      <protection locked="0"/>
    </xf>
    <xf numFmtId="0" fontId="9" fillId="4" borderId="6" xfId="0" applyFont="1" applyFill="1" applyBorder="1" applyAlignment="1" applyProtection="1">
      <alignment horizontal="left" vertical="center" wrapText="1"/>
      <protection locked="0"/>
    </xf>
    <xf numFmtId="0" fontId="14" fillId="0" borderId="67" xfId="0" applyFont="1" applyBorder="1" applyAlignment="1">
      <alignment horizontal="center" vertical="center" wrapText="1"/>
    </xf>
    <xf numFmtId="0" fontId="14" fillId="0" borderId="63" xfId="0" applyFont="1" applyBorder="1" applyAlignment="1">
      <alignment horizontal="center" vertical="center" wrapText="1"/>
    </xf>
    <xf numFmtId="0" fontId="14" fillId="9" borderId="63" xfId="0" applyFont="1" applyFill="1" applyBorder="1" applyAlignment="1" applyProtection="1">
      <alignment horizontal="center" vertical="center" wrapText="1"/>
      <protection locked="0"/>
    </xf>
    <xf numFmtId="0" fontId="9" fillId="2" borderId="0" xfId="0" applyFont="1" applyFill="1" applyAlignment="1">
      <alignment horizontal="center" vertical="center"/>
    </xf>
    <xf numFmtId="0" fontId="14" fillId="0" borderId="64" xfId="0" applyFont="1" applyBorder="1" applyAlignment="1">
      <alignment horizontal="right" vertical="center"/>
    </xf>
    <xf numFmtId="0" fontId="14" fillId="0" borderId="65" xfId="0" applyFont="1" applyBorder="1" applyAlignment="1">
      <alignment horizontal="right" vertical="center"/>
    </xf>
    <xf numFmtId="0" fontId="14" fillId="0" borderId="0" xfId="0" applyFont="1" applyAlignment="1">
      <alignment horizontal="right" vertical="center"/>
    </xf>
    <xf numFmtId="0" fontId="14" fillId="2" borderId="0" xfId="0" applyFont="1" applyFill="1"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14" fillId="0" borderId="5" xfId="0" applyFont="1" applyBorder="1" applyAlignment="1">
      <alignment horizontal="center" vertical="top"/>
    </xf>
    <xf numFmtId="0" fontId="14" fillId="0" borderId="0" xfId="0" applyFont="1" applyAlignment="1">
      <alignment horizontal="center" vertical="top"/>
    </xf>
    <xf numFmtId="0" fontId="14" fillId="0" borderId="6" xfId="0" applyFont="1" applyBorder="1" applyAlignment="1">
      <alignment horizontal="center" vertical="top"/>
    </xf>
    <xf numFmtId="0" fontId="2" fillId="11" borderId="5" xfId="0" applyFont="1" applyFill="1" applyBorder="1" applyAlignment="1">
      <alignment horizontal="center" vertical="center" wrapText="1"/>
    </xf>
    <xf numFmtId="0" fontId="2" fillId="11" borderId="0" xfId="0" applyFont="1" applyFill="1" applyAlignment="1">
      <alignment horizontal="center" vertical="center" wrapText="1"/>
    </xf>
    <xf numFmtId="0" fontId="2" fillId="11" borderId="6" xfId="0" applyFont="1" applyFill="1" applyBorder="1" applyAlignment="1">
      <alignment horizontal="center" vertical="center" wrapText="1"/>
    </xf>
    <xf numFmtId="0" fontId="3" fillId="10" borderId="64" xfId="0" applyFont="1" applyFill="1" applyBorder="1" applyAlignment="1">
      <alignment horizontal="center" vertical="center" wrapText="1"/>
    </xf>
    <xf numFmtId="0" fontId="3" fillId="10" borderId="65" xfId="0" applyFont="1" applyFill="1" applyBorder="1" applyAlignment="1">
      <alignment horizontal="center" vertical="center" wrapText="1"/>
    </xf>
    <xf numFmtId="0" fontId="3" fillId="10" borderId="66" xfId="0" applyFont="1" applyFill="1" applyBorder="1" applyAlignment="1">
      <alignment horizontal="center" vertical="center" wrapText="1"/>
    </xf>
    <xf numFmtId="0" fontId="26" fillId="4" borderId="4" xfId="0" applyFont="1" applyFill="1" applyBorder="1" applyAlignment="1" applyProtection="1">
      <alignment horizontal="center" vertical="center"/>
      <protection locked="0"/>
    </xf>
    <xf numFmtId="0" fontId="26" fillId="4" borderId="10" xfId="0" applyFont="1" applyFill="1" applyBorder="1" applyAlignment="1" applyProtection="1">
      <alignment horizontal="center" vertical="center"/>
      <protection locked="0"/>
    </xf>
    <xf numFmtId="0" fontId="19" fillId="0" borderId="73" xfId="0" applyFont="1" applyBorder="1" applyAlignment="1">
      <alignment horizontal="center" vertical="center"/>
    </xf>
    <xf numFmtId="0" fontId="2" fillId="0" borderId="0" xfId="0" applyFont="1" applyAlignment="1">
      <alignment horizontal="center" vertical="center"/>
    </xf>
    <xf numFmtId="0" fontId="6" fillId="4" borderId="0" xfId="0" applyFont="1" applyFill="1" applyAlignment="1" applyProtection="1">
      <alignment horizontal="center" vertical="center" wrapText="1"/>
      <protection locked="0"/>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9" fillId="0" borderId="22" xfId="0" applyFont="1" applyBorder="1" applyAlignment="1">
      <alignment horizontal="center" wrapText="1"/>
    </xf>
    <xf numFmtId="0" fontId="19" fillId="0" borderId="0" xfId="0" applyFont="1" applyAlignment="1">
      <alignment horizontal="center" wrapText="1"/>
    </xf>
    <xf numFmtId="0" fontId="16" fillId="0" borderId="20" xfId="0" applyFont="1" applyBorder="1" applyAlignment="1">
      <alignment horizontal="center" vertical="center"/>
    </xf>
    <xf numFmtId="0" fontId="16" fillId="4" borderId="20" xfId="0" applyFont="1" applyFill="1" applyBorder="1" applyAlignment="1" applyProtection="1">
      <alignment horizontal="center" vertical="center"/>
      <protection locked="0"/>
    </xf>
    <xf numFmtId="0" fontId="16" fillId="4" borderId="21" xfId="0" applyFont="1" applyFill="1" applyBorder="1" applyAlignment="1" applyProtection="1">
      <alignment horizontal="center" vertical="center"/>
      <protection locked="0"/>
    </xf>
    <xf numFmtId="0" fontId="0" fillId="4" borderId="4" xfId="0" applyFill="1" applyBorder="1" applyAlignment="1" applyProtection="1">
      <alignment horizontal="center" vertical="center" wrapText="1"/>
      <protection locked="0"/>
    </xf>
    <xf numFmtId="0" fontId="0" fillId="4" borderId="30" xfId="0" applyFill="1" applyBorder="1" applyAlignment="1" applyProtection="1">
      <alignment horizontal="center" vertical="center" wrapText="1"/>
      <protection locked="0"/>
    </xf>
    <xf numFmtId="0" fontId="16" fillId="0" borderId="4" xfId="0" applyFont="1" applyBorder="1" applyAlignment="1">
      <alignment horizontal="center" vertical="center"/>
    </xf>
    <xf numFmtId="0" fontId="16" fillId="0" borderId="30" xfId="0" applyFont="1" applyBorder="1" applyAlignment="1">
      <alignment horizontal="center" vertical="center"/>
    </xf>
    <xf numFmtId="168" fontId="6" fillId="4" borderId="42" xfId="1" applyNumberFormat="1" applyFont="1" applyFill="1" applyBorder="1" applyAlignment="1" applyProtection="1">
      <alignment horizontal="center" vertical="center" wrapText="1"/>
    </xf>
    <xf numFmtId="168" fontId="6" fillId="4" borderId="43" xfId="1" applyNumberFormat="1" applyFont="1" applyFill="1" applyBorder="1" applyAlignment="1" applyProtection="1">
      <alignment horizontal="center" vertical="center" wrapText="1"/>
    </xf>
    <xf numFmtId="0" fontId="2" fillId="4" borderId="0" xfId="0" applyFont="1" applyFill="1" applyAlignment="1">
      <alignment horizontal="center" vertical="center"/>
    </xf>
    <xf numFmtId="0" fontId="2" fillId="4" borderId="23" xfId="0" applyFont="1" applyFill="1" applyBorder="1" applyAlignment="1">
      <alignment horizontal="center" vertical="center"/>
    </xf>
    <xf numFmtId="0" fontId="0" fillId="0" borderId="0" xfId="0" applyAlignment="1">
      <alignment horizontal="center"/>
    </xf>
    <xf numFmtId="0" fontId="19" fillId="8" borderId="45" xfId="0" applyFont="1" applyFill="1" applyBorder="1" applyAlignment="1">
      <alignment horizontal="center" vertical="center" wrapText="1"/>
    </xf>
    <xf numFmtId="0" fontId="19" fillId="8" borderId="3" xfId="0" applyFont="1" applyFill="1" applyBorder="1" applyAlignment="1">
      <alignment horizontal="center" vertical="center" wrapText="1"/>
    </xf>
    <xf numFmtId="0" fontId="19" fillId="8" borderId="32" xfId="0" applyFont="1" applyFill="1" applyBorder="1" applyAlignment="1">
      <alignment horizontal="center" vertical="center" wrapText="1"/>
    </xf>
    <xf numFmtId="0" fontId="19" fillId="8" borderId="4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9" fillId="4" borderId="4" xfId="0" applyFont="1" applyFill="1" applyBorder="1" applyAlignment="1" applyProtection="1">
      <alignment horizontal="center" wrapText="1"/>
      <protection locked="0"/>
    </xf>
    <xf numFmtId="0" fontId="9" fillId="4" borderId="25" xfId="0" applyFont="1" applyFill="1" applyBorder="1" applyAlignment="1" applyProtection="1">
      <alignment horizontal="center" wrapText="1"/>
      <protection locked="0"/>
    </xf>
    <xf numFmtId="0" fontId="5" fillId="4" borderId="4" xfId="0" applyFont="1" applyFill="1" applyBorder="1" applyAlignment="1" applyProtection="1">
      <alignment horizontal="center"/>
      <protection locked="0"/>
    </xf>
    <xf numFmtId="0" fontId="9" fillId="4" borderId="4" xfId="0" applyFont="1" applyFill="1" applyBorder="1" applyAlignment="1" applyProtection="1">
      <alignment horizontal="center" vertical="center"/>
      <protection locked="0"/>
    </xf>
    <xf numFmtId="0" fontId="9" fillId="4" borderId="25" xfId="0" applyFont="1" applyFill="1" applyBorder="1" applyAlignment="1" applyProtection="1">
      <alignment horizontal="center" vertical="center"/>
      <protection locked="0"/>
    </xf>
    <xf numFmtId="0" fontId="8" fillId="4" borderId="30" xfId="0" applyFont="1" applyFill="1" applyBorder="1" applyAlignment="1" applyProtection="1">
      <alignment horizontal="center" vertical="center"/>
      <protection locked="0"/>
    </xf>
    <xf numFmtId="0" fontId="8" fillId="4" borderId="31" xfId="0" applyFont="1" applyFill="1" applyBorder="1" applyAlignment="1" applyProtection="1">
      <alignment horizontal="center" vertical="center"/>
      <protection locked="0"/>
    </xf>
    <xf numFmtId="0" fontId="15" fillId="8" borderId="24" xfId="0" applyFont="1" applyFill="1" applyBorder="1" applyAlignment="1">
      <alignment horizontal="center" vertical="top" wrapText="1"/>
    </xf>
    <xf numFmtId="0" fontId="15" fillId="8" borderId="4" xfId="0" applyFont="1" applyFill="1" applyBorder="1" applyAlignment="1">
      <alignment horizontal="center" vertical="top" wrapText="1"/>
    </xf>
    <xf numFmtId="0" fontId="15" fillId="8" borderId="29" xfId="0" applyFont="1" applyFill="1" applyBorder="1" applyAlignment="1">
      <alignment horizontal="center" vertical="top" wrapText="1"/>
    </xf>
    <xf numFmtId="0" fontId="15" fillId="8" borderId="30" xfId="0" applyFont="1" applyFill="1" applyBorder="1" applyAlignment="1">
      <alignment horizontal="center" vertical="top" wrapText="1"/>
    </xf>
    <xf numFmtId="168" fontId="28" fillId="4" borderId="42" xfId="1" applyNumberFormat="1" applyFont="1" applyFill="1" applyBorder="1" applyAlignment="1" applyProtection="1">
      <alignment horizontal="center" vertical="center" wrapText="1"/>
      <protection locked="0"/>
    </xf>
    <xf numFmtId="168" fontId="28" fillId="4" borderId="43" xfId="1" applyNumberFormat="1" applyFont="1" applyFill="1" applyBorder="1" applyAlignment="1" applyProtection="1">
      <alignment horizontal="center" vertical="center" wrapText="1"/>
      <protection locked="0"/>
    </xf>
    <xf numFmtId="168" fontId="28" fillId="4" borderId="44" xfId="1" applyNumberFormat="1" applyFont="1" applyFill="1" applyBorder="1" applyAlignment="1" applyProtection="1">
      <alignment horizontal="center" vertical="center" wrapText="1"/>
      <protection locked="0"/>
    </xf>
    <xf numFmtId="14" fontId="0" fillId="4" borderId="4" xfId="0" applyNumberFormat="1"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30"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35" fillId="4" borderId="11" xfId="0" applyFont="1" applyFill="1" applyBorder="1" applyAlignment="1" applyProtection="1">
      <alignment horizontal="center" vertical="center" wrapText="1"/>
      <protection locked="0"/>
    </xf>
    <xf numFmtId="0" fontId="35" fillId="4" borderId="38" xfId="0" applyFont="1" applyFill="1" applyBorder="1" applyAlignment="1" applyProtection="1">
      <alignment horizontal="center" vertical="center" wrapText="1"/>
      <protection locked="0"/>
    </xf>
    <xf numFmtId="0" fontId="6" fillId="3" borderId="37"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0" fontId="6" fillId="3" borderId="38" xfId="0" applyFont="1" applyFill="1" applyBorder="1" applyAlignment="1" applyProtection="1">
      <alignment horizontal="center" vertical="center" wrapText="1"/>
      <protection locked="0"/>
    </xf>
    <xf numFmtId="0" fontId="2" fillId="3" borderId="37"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38" xfId="0" applyFont="1" applyFill="1" applyBorder="1" applyAlignment="1">
      <alignment horizontal="center" vertical="center" wrapText="1"/>
    </xf>
    <xf numFmtId="165" fontId="0" fillId="0" borderId="4" xfId="1" applyFont="1" applyBorder="1" applyAlignment="1">
      <alignment horizontal="center"/>
    </xf>
    <xf numFmtId="165" fontId="0" fillId="0" borderId="25" xfId="1" applyFont="1" applyBorder="1" applyAlignment="1">
      <alignment horizontal="center"/>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169" fontId="0" fillId="4" borderId="11" xfId="0" applyNumberFormat="1" applyFill="1" applyBorder="1" applyAlignment="1">
      <alignment horizontal="center" vertical="center"/>
    </xf>
    <xf numFmtId="169" fontId="0" fillId="4" borderId="12" xfId="0" applyNumberFormat="1" applyFill="1" applyBorder="1" applyAlignment="1">
      <alignment horizontal="center" vertical="center"/>
    </xf>
    <xf numFmtId="165" fontId="2" fillId="2" borderId="0" xfId="1" applyFont="1" applyFill="1" applyBorder="1" applyAlignment="1">
      <alignment horizontal="center" vertical="center" wrapText="1"/>
    </xf>
    <xf numFmtId="0" fontId="0" fillId="4" borderId="25" xfId="0" applyFill="1" applyBorder="1" applyAlignment="1" applyProtection="1">
      <alignment horizontal="center" vertical="center"/>
      <protection locked="0"/>
    </xf>
    <xf numFmtId="20" fontId="0" fillId="4" borderId="30" xfId="0" applyNumberFormat="1" applyFill="1" applyBorder="1" applyAlignment="1" applyProtection="1">
      <alignment horizontal="center" vertical="center"/>
      <protection locked="0"/>
    </xf>
    <xf numFmtId="0" fontId="0" fillId="4" borderId="30" xfId="0" applyFill="1" applyBorder="1" applyAlignment="1" applyProtection="1">
      <alignment horizontal="center" vertical="center"/>
      <protection locked="0"/>
    </xf>
    <xf numFmtId="168" fontId="4" fillId="9" borderId="27" xfId="1" applyNumberFormat="1" applyFont="1" applyFill="1" applyBorder="1" applyAlignment="1" applyProtection="1">
      <alignment horizontal="center" vertical="center"/>
      <protection locked="0"/>
    </xf>
    <xf numFmtId="168" fontId="4" fillId="9" borderId="28" xfId="1" applyNumberFormat="1" applyFont="1" applyFill="1" applyBorder="1" applyAlignment="1" applyProtection="1">
      <alignment horizontal="center" vertical="center"/>
      <protection locked="0"/>
    </xf>
    <xf numFmtId="0" fontId="8"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4" borderId="4" xfId="0" applyFont="1" applyFill="1" applyBorder="1" applyAlignment="1" applyProtection="1">
      <alignment horizontal="center" vertical="center" wrapText="1"/>
      <protection locked="0"/>
    </xf>
    <xf numFmtId="0" fontId="8" fillId="8" borderId="29" xfId="0" applyFont="1" applyFill="1" applyBorder="1" applyAlignment="1">
      <alignment horizontal="center" vertical="center" wrapText="1"/>
    </xf>
    <xf numFmtId="0" fontId="8" fillId="8" borderId="30" xfId="0" applyFont="1" applyFill="1" applyBorder="1" applyAlignment="1">
      <alignment horizontal="center" vertical="center" wrapText="1"/>
    </xf>
    <xf numFmtId="0" fontId="20" fillId="8" borderId="24"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20" fillId="8" borderId="29" xfId="0" applyFont="1" applyFill="1" applyBorder="1" applyAlignment="1">
      <alignment horizontal="center" vertical="center" wrapText="1"/>
    </xf>
    <xf numFmtId="0" fontId="20" fillId="8" borderId="30" xfId="0" applyFont="1" applyFill="1" applyBorder="1" applyAlignment="1">
      <alignment horizontal="center" vertical="center" wrapText="1"/>
    </xf>
    <xf numFmtId="0" fontId="19" fillId="0" borderId="27" xfId="0" applyFont="1" applyBorder="1" applyAlignment="1">
      <alignment horizontal="center" vertical="center" wrapText="1"/>
    </xf>
    <xf numFmtId="0" fontId="24" fillId="9" borderId="1" xfId="0" applyFont="1" applyFill="1" applyBorder="1" applyAlignment="1" applyProtection="1">
      <alignment horizontal="center" vertical="center"/>
      <protection locked="0"/>
    </xf>
    <xf numFmtId="0" fontId="24" fillId="9" borderId="3" xfId="0" applyFont="1" applyFill="1" applyBorder="1" applyAlignment="1" applyProtection="1">
      <alignment horizontal="center" vertical="center"/>
      <protection locked="0"/>
    </xf>
    <xf numFmtId="0" fontId="24" fillId="9" borderId="41" xfId="0" applyFont="1" applyFill="1" applyBorder="1" applyAlignment="1" applyProtection="1">
      <alignment horizontal="center" vertical="center"/>
      <protection locked="0"/>
    </xf>
    <xf numFmtId="0" fontId="24" fillId="9" borderId="47" xfId="0" applyFont="1" applyFill="1" applyBorder="1" applyAlignment="1" applyProtection="1">
      <alignment horizontal="center" vertical="center"/>
      <protection locked="0"/>
    </xf>
    <xf numFmtId="0" fontId="8" fillId="0" borderId="27" xfId="0" applyFont="1" applyBorder="1" applyAlignment="1">
      <alignment horizontal="center" vertical="center" wrapText="1"/>
    </xf>
    <xf numFmtId="0" fontId="2" fillId="2" borderId="29"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29" fillId="4" borderId="2" xfId="0" applyFont="1" applyFill="1" applyBorder="1" applyAlignment="1">
      <alignment horizontal="center" vertical="center"/>
    </xf>
    <xf numFmtId="0" fontId="2" fillId="7" borderId="70" xfId="0" applyFont="1" applyFill="1" applyBorder="1" applyAlignment="1">
      <alignment horizontal="center" vertical="center" wrapText="1"/>
    </xf>
    <xf numFmtId="0" fontId="2" fillId="7" borderId="71"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8" borderId="26" xfId="0" applyFont="1" applyFill="1" applyBorder="1" applyAlignment="1">
      <alignment horizontal="right" vertical="center" wrapText="1"/>
    </xf>
    <xf numFmtId="0" fontId="2" fillId="8" borderId="27" xfId="0" applyFont="1" applyFill="1" applyBorder="1" applyAlignment="1">
      <alignment horizontal="right" vertical="center"/>
    </xf>
    <xf numFmtId="0" fontId="22" fillId="4" borderId="11" xfId="2" applyFill="1" applyBorder="1" applyAlignment="1" applyProtection="1">
      <alignment horizontal="center" vertical="center" wrapText="1"/>
      <protection locked="0"/>
    </xf>
    <xf numFmtId="0" fontId="22" fillId="4" borderId="12" xfId="2" applyFill="1" applyBorder="1" applyAlignment="1" applyProtection="1">
      <alignment horizontal="center" vertical="center" wrapText="1"/>
      <protection locked="0"/>
    </xf>
    <xf numFmtId="0" fontId="1" fillId="7" borderId="4" xfId="0" applyFont="1" applyFill="1" applyBorder="1" applyAlignment="1">
      <alignment horizontal="center" vertical="center"/>
    </xf>
    <xf numFmtId="0" fontId="2" fillId="2" borderId="4" xfId="0" applyFont="1" applyFill="1" applyBorder="1" applyAlignment="1">
      <alignment horizontal="left" vertical="center"/>
    </xf>
    <xf numFmtId="0" fontId="5" fillId="4" borderId="11" xfId="0" applyFont="1" applyFill="1" applyBorder="1" applyAlignment="1" applyProtection="1">
      <alignment horizontal="left" vertical="center"/>
      <protection locked="0"/>
    </xf>
    <xf numFmtId="0" fontId="5" fillId="4" borderId="12" xfId="0" applyFont="1" applyFill="1" applyBorder="1" applyAlignment="1" applyProtection="1">
      <alignment horizontal="left" vertical="center"/>
      <protection locked="0"/>
    </xf>
    <xf numFmtId="0" fontId="0" fillId="4" borderId="11"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5" fillId="4" borderId="10" xfId="0" applyFont="1" applyFill="1" applyBorder="1" applyAlignment="1" applyProtection="1">
      <alignment horizontal="left" vertical="center" wrapText="1"/>
      <protection locked="0"/>
    </xf>
    <xf numFmtId="0" fontId="5" fillId="4" borderId="11" xfId="0" applyFont="1" applyFill="1" applyBorder="1" applyAlignment="1" applyProtection="1">
      <alignment horizontal="left" vertical="center" wrapText="1"/>
      <protection locked="0"/>
    </xf>
    <xf numFmtId="0" fontId="5" fillId="4" borderId="12" xfId="0" applyFont="1" applyFill="1" applyBorder="1" applyAlignment="1" applyProtection="1">
      <alignment horizontal="left" vertical="center" wrapText="1"/>
      <protection locked="0"/>
    </xf>
    <xf numFmtId="0" fontId="21" fillId="0" borderId="0" xfId="0" applyFont="1" applyAlignment="1">
      <alignment horizontal="center" vertical="center" wrapText="1"/>
    </xf>
    <xf numFmtId="0" fontId="3" fillId="4" borderId="4" xfId="0" applyFont="1" applyFill="1" applyBorder="1" applyAlignment="1" applyProtection="1">
      <alignment horizontal="center" vertical="center" wrapText="1"/>
      <protection locked="0"/>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4" fillId="0" borderId="4" xfId="0" applyFont="1" applyBorder="1" applyAlignment="1" applyProtection="1">
      <alignment horizontal="center" vertical="center" wrapText="1"/>
      <protection locked="0"/>
    </xf>
    <xf numFmtId="165" fontId="31" fillId="0" borderId="4" xfId="0" applyNumberFormat="1" applyFont="1" applyBorder="1" applyAlignment="1">
      <alignment horizontal="center" vertical="center"/>
    </xf>
    <xf numFmtId="165" fontId="28" fillId="9" borderId="11" xfId="1" applyFont="1" applyFill="1" applyBorder="1" applyAlignment="1" applyProtection="1">
      <alignment horizontal="center" vertical="center"/>
      <protection locked="0"/>
    </xf>
    <xf numFmtId="165" fontId="28" fillId="9" borderId="12" xfId="1" applyFont="1" applyFill="1" applyBorder="1" applyAlignment="1" applyProtection="1">
      <alignment horizontal="center" vertical="center"/>
      <protection locked="0"/>
    </xf>
    <xf numFmtId="0" fontId="26" fillId="4" borderId="30"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5" fillId="4" borderId="12"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1" fontId="2" fillId="2" borderId="2" xfId="0" applyNumberFormat="1" applyFont="1" applyFill="1" applyBorder="1" applyAlignment="1">
      <alignment horizontal="center" vertical="center"/>
    </xf>
    <xf numFmtId="1" fontId="3" fillId="4" borderId="2" xfId="0" applyNumberFormat="1" applyFont="1" applyFill="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6" fillId="2" borderId="48" xfId="0" applyFont="1" applyFill="1" applyBorder="1" applyAlignment="1">
      <alignment horizontal="left" vertical="center"/>
    </xf>
    <xf numFmtId="0" fontId="6" fillId="2" borderId="13" xfId="0" applyFont="1" applyFill="1" applyBorder="1" applyAlignment="1">
      <alignment horizontal="left" vertical="center"/>
    </xf>
    <xf numFmtId="0" fontId="6" fillId="2" borderId="40" xfId="0" applyFont="1" applyFill="1" applyBorder="1" applyAlignment="1">
      <alignment horizontal="left" vertical="center"/>
    </xf>
    <xf numFmtId="0" fontId="7" fillId="4" borderId="48"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7" fillId="4" borderId="40" xfId="0" applyFont="1" applyFill="1" applyBorder="1" applyAlignment="1" applyProtection="1">
      <alignment horizontal="center" vertical="center"/>
      <protection locked="0"/>
    </xf>
    <xf numFmtId="0" fontId="1" fillId="2" borderId="1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23" fillId="4" borderId="0" xfId="0" applyFont="1" applyFill="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9" fillId="0" borderId="63" xfId="0" applyFont="1" applyBorder="1" applyAlignment="1">
      <alignment horizontal="left" vertical="center" wrapText="1"/>
    </xf>
    <xf numFmtId="0" fontId="9" fillId="0" borderId="68" xfId="0" applyFont="1" applyBorder="1" applyAlignment="1">
      <alignment horizontal="left" vertical="center" wrapText="1"/>
    </xf>
    <xf numFmtId="0" fontId="33" fillId="4" borderId="63" xfId="0" applyFont="1" applyFill="1" applyBorder="1" applyAlignment="1" applyProtection="1">
      <alignment horizontal="center" vertical="center" wrapText="1"/>
      <protection locked="0"/>
    </xf>
    <xf numFmtId="0" fontId="9" fillId="4" borderId="63" xfId="0" applyFont="1" applyFill="1" applyBorder="1" applyAlignment="1" applyProtection="1">
      <alignment horizontal="center" vertical="center" wrapText="1"/>
      <protection locked="0"/>
    </xf>
    <xf numFmtId="0" fontId="0" fillId="2" borderId="22" xfId="0" applyFill="1" applyBorder="1" applyAlignment="1">
      <alignment horizontal="center"/>
    </xf>
    <xf numFmtId="0" fontId="0" fillId="2" borderId="0" xfId="0" applyFill="1" applyAlignment="1">
      <alignment horizontal="center"/>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5" fillId="0" borderId="32" xfId="0" applyFont="1" applyBorder="1" applyAlignment="1">
      <alignment horizontal="left" vertical="top" wrapText="1"/>
    </xf>
    <xf numFmtId="0" fontId="15" fillId="0" borderId="33" xfId="0" applyFont="1" applyBorder="1" applyAlignment="1">
      <alignment horizontal="left" vertical="top" wrapText="1"/>
    </xf>
    <xf numFmtId="0" fontId="15" fillId="0" borderId="34" xfId="0" applyFont="1" applyBorder="1" applyAlignment="1">
      <alignment horizontal="left" vertical="top" wrapText="1"/>
    </xf>
    <xf numFmtId="0" fontId="15" fillId="0" borderId="22" xfId="0" applyFont="1" applyBorder="1" applyAlignment="1">
      <alignment horizontal="left" vertical="top" wrapText="1"/>
    </xf>
    <xf numFmtId="0" fontId="15" fillId="0" borderId="0" xfId="0" applyFont="1" applyAlignment="1">
      <alignment horizontal="left" vertical="top" wrapText="1"/>
    </xf>
    <xf numFmtId="0" fontId="15" fillId="0" borderId="23" xfId="0" applyFont="1" applyBorder="1" applyAlignment="1">
      <alignment horizontal="left" vertical="top" wrapText="1"/>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26" fillId="0" borderId="34" xfId="0" applyFont="1" applyBorder="1" applyAlignment="1">
      <alignment horizontal="center" vertical="center"/>
    </xf>
    <xf numFmtId="0" fontId="15" fillId="0" borderId="32" xfId="0" applyFont="1" applyBorder="1" applyAlignment="1">
      <alignment horizontal="center" vertical="top" wrapText="1"/>
    </xf>
    <xf numFmtId="0" fontId="15" fillId="0" borderId="33" xfId="0" applyFont="1" applyBorder="1" applyAlignment="1">
      <alignment horizontal="center" vertical="top" wrapText="1"/>
    </xf>
    <xf numFmtId="0" fontId="15" fillId="0" borderId="34" xfId="0" applyFont="1" applyBorder="1" applyAlignment="1">
      <alignment horizontal="center" vertical="top" wrapText="1"/>
    </xf>
    <xf numFmtId="0" fontId="2" fillId="4" borderId="20" xfId="0" applyFont="1" applyFill="1" applyBorder="1" applyAlignment="1" applyProtection="1">
      <alignment horizontal="center" vertical="center"/>
      <protection locked="0"/>
    </xf>
    <xf numFmtId="0" fontId="2" fillId="4" borderId="20" xfId="0" applyFont="1" applyFill="1" applyBorder="1" applyAlignment="1">
      <alignment horizontal="center" vertical="center"/>
    </xf>
    <xf numFmtId="0" fontId="2" fillId="4" borderId="21" xfId="0" applyFont="1" applyFill="1" applyBorder="1" applyAlignment="1">
      <alignment horizontal="center" vertical="center"/>
    </xf>
    <xf numFmtId="0" fontId="9" fillId="0" borderId="30" xfId="0" applyFont="1" applyBorder="1" applyAlignment="1">
      <alignment horizontal="left" vertical="center" wrapText="1"/>
    </xf>
    <xf numFmtId="0" fontId="8" fillId="4" borderId="4" xfId="0" applyFont="1" applyFill="1" applyBorder="1" applyAlignment="1" applyProtection="1">
      <alignment horizontal="center"/>
      <protection locked="0"/>
    </xf>
    <xf numFmtId="0" fontId="16" fillId="0" borderId="22" xfId="0" applyFont="1" applyBorder="1" applyAlignment="1">
      <alignment horizontal="center"/>
    </xf>
    <xf numFmtId="0" fontId="16" fillId="0" borderId="0" xfId="0" applyFont="1" applyAlignment="1">
      <alignment horizontal="center"/>
    </xf>
    <xf numFmtId="0" fontId="16" fillId="0" borderId="23" xfId="0" applyFont="1" applyBorder="1" applyAlignment="1">
      <alignment horizontal="center"/>
    </xf>
    <xf numFmtId="0" fontId="0" fillId="0" borderId="33" xfId="0" applyBorder="1" applyAlignment="1">
      <alignment horizont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16" fillId="9" borderId="20" xfId="0" applyFont="1" applyFill="1" applyBorder="1" applyAlignment="1" applyProtection="1">
      <alignment horizontal="center" vertical="center"/>
      <protection locked="0"/>
    </xf>
    <xf numFmtId="0" fontId="2" fillId="4" borderId="20" xfId="0" applyFont="1" applyFill="1" applyBorder="1" applyAlignment="1">
      <alignment horizontal="center" vertical="center" wrapText="1"/>
    </xf>
    <xf numFmtId="0" fontId="16" fillId="0" borderId="20" xfId="0" applyFont="1" applyBorder="1" applyAlignment="1">
      <alignment horizontal="center" vertical="center" wrapText="1"/>
    </xf>
    <xf numFmtId="0" fontId="1" fillId="0" borderId="19" xfId="0" applyFont="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2" fillId="4" borderId="13" xfId="0" applyFont="1" applyFill="1" applyBorder="1" applyAlignment="1">
      <alignment horizontal="center" vertical="center"/>
    </xf>
    <xf numFmtId="0" fontId="2" fillId="4" borderId="39"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39" xfId="0" applyFont="1" applyFill="1" applyBorder="1" applyAlignment="1">
      <alignment horizontal="center" vertical="center"/>
    </xf>
    <xf numFmtId="0" fontId="35" fillId="4" borderId="11" xfId="0" applyFont="1" applyFill="1" applyBorder="1" applyAlignment="1" applyProtection="1">
      <alignment horizontal="center" vertical="top"/>
      <protection locked="0"/>
    </xf>
    <xf numFmtId="0" fontId="35" fillId="4" borderId="38" xfId="0" applyFont="1" applyFill="1" applyBorder="1" applyAlignment="1" applyProtection="1">
      <alignment horizontal="center" vertical="top"/>
      <protection locked="0"/>
    </xf>
    <xf numFmtId="0" fontId="0" fillId="2" borderId="23" xfId="0" applyFill="1" applyBorder="1" applyAlignment="1">
      <alignment horizont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 fillId="2" borderId="5" xfId="0" applyFont="1" applyFill="1" applyBorder="1" applyAlignment="1">
      <alignment horizontal="center"/>
    </xf>
    <xf numFmtId="0" fontId="2" fillId="2" borderId="0" xfId="0" applyFont="1" applyFill="1" applyAlignment="1">
      <alignment horizontal="center"/>
    </xf>
    <xf numFmtId="0" fontId="2" fillId="2" borderId="6" xfId="0" applyFont="1" applyFill="1" applyBorder="1" applyAlignment="1">
      <alignment horizont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1" fillId="2" borderId="0" xfId="0" applyFont="1" applyFill="1" applyAlignment="1">
      <alignment horizontal="center" vertical="center" wrapText="1"/>
    </xf>
    <xf numFmtId="0" fontId="8" fillId="0" borderId="14" xfId="0" applyFont="1" applyBorder="1" applyAlignment="1">
      <alignment horizontal="center" vertical="center" wrapText="1"/>
    </xf>
    <xf numFmtId="165" fontId="2" fillId="2" borderId="36" xfId="1" applyFont="1" applyFill="1" applyBorder="1" applyAlignment="1">
      <alignment horizontal="center" vertical="center" wrapText="1"/>
    </xf>
    <xf numFmtId="165" fontId="2" fillId="2" borderId="8" xfId="1" applyFont="1" applyFill="1" applyBorder="1" applyAlignment="1">
      <alignment horizontal="center" vertical="center" wrapText="1"/>
    </xf>
    <xf numFmtId="165" fontId="2" fillId="2" borderId="46" xfId="1" applyFont="1" applyFill="1" applyBorder="1" applyAlignment="1">
      <alignment horizontal="center" vertical="center" wrapText="1"/>
    </xf>
    <xf numFmtId="1" fontId="5" fillId="4" borderId="10" xfId="0" applyNumberFormat="1" applyFont="1" applyFill="1" applyBorder="1" applyAlignment="1" applyProtection="1">
      <alignment horizontal="center" vertical="center"/>
      <protection locked="0"/>
    </xf>
    <xf numFmtId="1" fontId="5" fillId="4" borderId="11" xfId="0" applyNumberFormat="1" applyFont="1" applyFill="1" applyBorder="1" applyAlignment="1" applyProtection="1">
      <alignment horizontal="center" vertical="center"/>
      <protection locked="0"/>
    </xf>
    <xf numFmtId="1" fontId="5" fillId="4" borderId="12" xfId="0" applyNumberFormat="1" applyFont="1" applyFill="1" applyBorder="1" applyAlignment="1" applyProtection="1">
      <alignment horizontal="center" vertical="center"/>
      <protection locked="0"/>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14" fillId="0" borderId="4" xfId="0" applyFont="1" applyBorder="1" applyAlignment="1">
      <alignment horizontal="center" vertical="center" wrapText="1"/>
    </xf>
    <xf numFmtId="0" fontId="20" fillId="0" borderId="4" xfId="0" applyFont="1" applyBorder="1" applyAlignment="1">
      <alignment horizontal="center"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8" fillId="0" borderId="28" xfId="0" applyFont="1" applyBorder="1" applyAlignment="1">
      <alignment horizontal="center" vertical="center" wrapText="1"/>
    </xf>
    <xf numFmtId="0" fontId="8" fillId="4" borderId="30" xfId="0" applyFont="1" applyFill="1" applyBorder="1" applyAlignment="1" applyProtection="1">
      <alignment horizontal="left" vertical="center" wrapText="1"/>
      <protection locked="0"/>
    </xf>
    <xf numFmtId="0" fontId="8" fillId="4" borderId="31" xfId="0" applyFont="1" applyFill="1" applyBorder="1" applyAlignment="1" applyProtection="1">
      <alignment horizontal="left" vertical="center" wrapText="1"/>
      <protection locked="0"/>
    </xf>
    <xf numFmtId="0" fontId="32" fillId="2" borderId="29" xfId="0" applyFont="1" applyFill="1" applyBorder="1" applyAlignment="1">
      <alignment horizontal="center" vertical="center" wrapText="1"/>
    </xf>
    <xf numFmtId="0" fontId="32" fillId="2" borderId="30" xfId="0" applyFont="1" applyFill="1" applyBorder="1" applyAlignment="1">
      <alignment horizontal="center" vertical="center" wrapText="1"/>
    </xf>
    <xf numFmtId="166" fontId="2" fillId="4" borderId="11" xfId="1" applyNumberFormat="1" applyFont="1" applyFill="1" applyBorder="1" applyAlignment="1" applyProtection="1">
      <alignment horizontal="center" vertical="center" wrapText="1"/>
    </xf>
    <xf numFmtId="166" fontId="2" fillId="4" borderId="12" xfId="1" applyNumberFormat="1" applyFont="1" applyFill="1" applyBorder="1" applyAlignment="1" applyProtection="1">
      <alignment horizontal="center" vertical="center" wrapText="1"/>
    </xf>
    <xf numFmtId="0" fontId="6" fillId="8" borderId="26" xfId="0" applyFont="1" applyFill="1" applyBorder="1" applyAlignment="1">
      <alignment horizontal="center" vertical="center" wrapText="1"/>
    </xf>
    <xf numFmtId="0" fontId="6" fillId="8" borderId="27" xfId="0" applyFont="1" applyFill="1" applyBorder="1" applyAlignment="1">
      <alignment horizontal="center" vertical="center" wrapText="1"/>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7" fillId="2" borderId="42" xfId="0" applyFont="1" applyFill="1" applyBorder="1" applyAlignment="1">
      <alignment horizontal="left" vertical="center"/>
    </xf>
    <xf numFmtId="0" fontId="7" fillId="2" borderId="43" xfId="0" applyFont="1" applyFill="1" applyBorder="1" applyAlignment="1">
      <alignment horizontal="left" vertical="center"/>
    </xf>
    <xf numFmtId="168" fontId="27" fillId="4" borderId="11" xfId="1" applyNumberFormat="1" applyFont="1" applyFill="1" applyBorder="1" applyAlignment="1" applyProtection="1">
      <alignment horizontal="center" vertical="center" wrapText="1"/>
    </xf>
    <xf numFmtId="168" fontId="27" fillId="4" borderId="12" xfId="1" applyNumberFormat="1" applyFont="1" applyFill="1" applyBorder="1" applyAlignment="1" applyProtection="1">
      <alignment horizontal="center" vertical="center" wrapText="1"/>
    </xf>
    <xf numFmtId="168" fontId="5" fillId="4" borderId="30" xfId="1" applyNumberFormat="1" applyFont="1" applyFill="1" applyBorder="1" applyAlignment="1" applyProtection="1">
      <alignment horizontal="center" vertical="center"/>
    </xf>
    <xf numFmtId="168" fontId="5" fillId="4" borderId="31" xfId="1" applyNumberFormat="1" applyFont="1" applyFill="1" applyBorder="1" applyAlignment="1" applyProtection="1">
      <alignment horizontal="center" vertical="center"/>
    </xf>
    <xf numFmtId="168" fontId="4" fillId="9" borderId="30" xfId="1" applyNumberFormat="1" applyFont="1" applyFill="1" applyBorder="1" applyAlignment="1" applyProtection="1">
      <alignment horizontal="center" vertical="center"/>
      <protection locked="0"/>
    </xf>
    <xf numFmtId="168" fontId="4" fillId="9" borderId="31" xfId="1" applyNumberFormat="1" applyFont="1" applyFill="1" applyBorder="1" applyAlignment="1" applyProtection="1">
      <alignment horizontal="center" vertical="center"/>
      <protection locked="0"/>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14" fontId="1" fillId="4" borderId="43" xfId="0" applyNumberFormat="1" applyFont="1" applyFill="1" applyBorder="1" applyAlignment="1" applyProtection="1">
      <alignment horizontal="center" vertical="center"/>
      <protection locked="0"/>
    </xf>
    <xf numFmtId="0" fontId="1" fillId="4" borderId="72" xfId="0" applyFont="1" applyFill="1" applyBorder="1" applyAlignment="1" applyProtection="1">
      <alignment horizontal="center" vertical="center"/>
      <protection locked="0"/>
    </xf>
    <xf numFmtId="0" fontId="1" fillId="4" borderId="43" xfId="0" applyFont="1" applyFill="1" applyBorder="1" applyAlignment="1" applyProtection="1">
      <alignment horizontal="center" vertical="center"/>
      <protection locked="0"/>
    </xf>
    <xf numFmtId="0" fontId="1" fillId="2" borderId="10"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0" fillId="4" borderId="2" xfId="0" applyFill="1" applyBorder="1" applyAlignment="1" applyProtection="1">
      <alignment horizontal="center" vertical="center" wrapText="1"/>
      <protection locked="0"/>
    </xf>
    <xf numFmtId="0" fontId="0" fillId="4" borderId="3" xfId="0" applyFill="1" applyBorder="1" applyAlignment="1" applyProtection="1">
      <alignment horizontal="center" vertical="center" wrapText="1"/>
      <protection locked="0"/>
    </xf>
    <xf numFmtId="0" fontId="1" fillId="0" borderId="1" xfId="0" applyFont="1" applyBorder="1" applyAlignment="1">
      <alignment horizontal="left" vertical="center"/>
    </xf>
    <xf numFmtId="0" fontId="1" fillId="0" borderId="2" xfId="0" applyFont="1" applyBorder="1" applyAlignment="1">
      <alignment horizontal="left" vertical="center"/>
    </xf>
    <xf numFmtId="0" fontId="0" fillId="4" borderId="2"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28" fillId="4" borderId="43" xfId="0" applyFont="1" applyFill="1" applyBorder="1" applyAlignment="1">
      <alignment horizontal="center" vertical="center"/>
    </xf>
    <xf numFmtId="0" fontId="28" fillId="4" borderId="72"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34" fillId="4" borderId="0" xfId="0" applyFont="1" applyFill="1" applyAlignment="1" applyProtection="1">
      <alignment horizontal="left" vertical="top" wrapText="1"/>
      <protection locked="0"/>
    </xf>
    <xf numFmtId="0" fontId="34" fillId="4" borderId="6" xfId="0" applyFont="1" applyFill="1" applyBorder="1" applyAlignment="1" applyProtection="1">
      <alignment horizontal="left" vertical="top" wrapText="1"/>
      <protection locked="0"/>
    </xf>
    <xf numFmtId="0" fontId="34" fillId="4" borderId="63" xfId="0" applyFont="1" applyFill="1" applyBorder="1" applyAlignment="1" applyProtection="1">
      <alignment horizontal="left" vertical="top" wrapText="1"/>
      <protection locked="0"/>
    </xf>
    <xf numFmtId="0" fontId="34" fillId="4" borderId="68" xfId="0" applyFont="1" applyFill="1" applyBorder="1" applyAlignment="1" applyProtection="1">
      <alignment horizontal="left" vertical="top" wrapText="1"/>
      <protection locked="0"/>
    </xf>
    <xf numFmtId="0" fontId="1" fillId="3" borderId="4" xfId="0" applyFont="1" applyFill="1" applyBorder="1" applyAlignment="1">
      <alignment horizontal="center" vertical="center"/>
    </xf>
    <xf numFmtId="0" fontId="36" fillId="0" borderId="18" xfId="0" applyFont="1" applyBorder="1" applyAlignment="1">
      <alignment horizontal="center" vertical="center" wrapText="1"/>
    </xf>
    <xf numFmtId="170" fontId="32" fillId="0" borderId="4" xfId="0" applyNumberFormat="1" applyFont="1" applyBorder="1" applyAlignment="1">
      <alignment horizontal="left" vertical="center"/>
    </xf>
    <xf numFmtId="170" fontId="32" fillId="0" borderId="4" xfId="0" applyNumberFormat="1" applyFont="1" applyBorder="1" applyAlignment="1">
      <alignment horizontal="left" vertical="center" wrapText="1"/>
    </xf>
    <xf numFmtId="0" fontId="36" fillId="0" borderId="49" xfId="0" applyFont="1" applyBorder="1" applyAlignment="1">
      <alignment horizontal="center" vertical="center"/>
    </xf>
    <xf numFmtId="0" fontId="17" fillId="0" borderId="62" xfId="0" applyFont="1" applyBorder="1" applyAlignment="1">
      <alignment horizontal="center" vertical="center" wrapText="1"/>
    </xf>
    <xf numFmtId="0" fontId="17" fillId="0" borderId="16" xfId="0" applyFont="1" applyBorder="1" applyAlignment="1">
      <alignment horizontal="center" vertical="center" wrapText="1"/>
    </xf>
    <xf numFmtId="0" fontId="17" fillId="5" borderId="53" xfId="0" applyFont="1" applyFill="1" applyBorder="1" applyAlignment="1">
      <alignment horizontal="center" vertical="center" wrapText="1"/>
    </xf>
    <xf numFmtId="0" fontId="17" fillId="0" borderId="0" xfId="0" applyFont="1" applyAlignment="1">
      <alignment horizontal="center" vertical="center" wrapText="1"/>
    </xf>
    <xf numFmtId="0" fontId="17" fillId="0" borderId="52" xfId="0" applyFont="1" applyBorder="1" applyAlignment="1">
      <alignment horizontal="center" vertical="center" wrapText="1"/>
    </xf>
    <xf numFmtId="0" fontId="17" fillId="0" borderId="15" xfId="0" applyFont="1" applyBorder="1" applyAlignment="1">
      <alignment horizontal="center" vertical="center" wrapText="1"/>
    </xf>
    <xf numFmtId="0" fontId="17" fillId="5" borderId="54" xfId="0" applyFont="1" applyFill="1" applyBorder="1" applyAlignment="1">
      <alignment horizontal="center" vertical="center" wrapText="1"/>
    </xf>
    <xf numFmtId="0" fontId="17" fillId="5" borderId="55" xfId="0" applyFont="1" applyFill="1" applyBorder="1" applyAlignment="1">
      <alignment horizontal="center" vertical="center" wrapText="1"/>
    </xf>
  </cellXfs>
  <cellStyles count="4">
    <cellStyle name="Hipervínculo" xfId="2" builtinId="8"/>
    <cellStyle name="Moneda" xfId="1" builtinId="4"/>
    <cellStyle name="Moneda 2" xfId="3" xr:uid="{00000000-0005-0000-0000-000002000000}"/>
    <cellStyle name="Normal" xfId="0" builtinId="0"/>
  </cellStyles>
  <dxfs count="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8"/>
        <color auto="1"/>
        <name val="Calibri"/>
        <scheme val="minor"/>
      </font>
    </dxf>
    <dxf>
      <font>
        <b/>
        <i val="0"/>
        <strike val="0"/>
        <condense val="0"/>
        <extend val="0"/>
        <outline val="0"/>
        <shadow val="0"/>
        <u val="none"/>
        <vertAlign val="baseline"/>
        <sz val="8"/>
        <color auto="1"/>
        <name val="Calibri"/>
        <scheme val="minor"/>
      </font>
      <alignment horizontal="center" vertical="center" textRotation="0" wrapText="0" indent="0" justifyLastLine="0" shrinkToFit="0" readingOrder="0"/>
    </dxf>
  </dxfs>
  <tableStyles count="0" defaultTableStyle="TableStyleMedium2" defaultPivotStyle="PivotStyleLight16"/>
  <colors>
    <mruColors>
      <color rgb="FFFDC7CC"/>
      <color rgb="FFFCAEB5"/>
      <color rgb="FF0FCF5D"/>
      <color rgb="FF30F07E"/>
      <color rgb="FFFB8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A1:AP127" totalsRowShown="0" headerRowDxfId="51" dataDxfId="50">
  <autoFilter ref="A1:AP127" xr:uid="{00000000-0009-0000-0100-000004000000}"/>
  <tableColumns count="42">
    <tableColumn id="1" xr3:uid="{00000000-0010-0000-0000-000001000000}" name="GASTOS DE MOVILIDAD CELDAS H62, H63, K62 Y K63" dataDxfId="49"/>
    <tableColumn id="2" xr3:uid="{00000000-0010-0000-0000-000002000000}" name="EVENTO Celda D41" dataDxfId="48"/>
    <tableColumn id="3" xr3:uid="{00000000-0010-0000-0000-000003000000}" name="CAPACITACION Celda L41" dataDxfId="47"/>
    <tableColumn id="4" xr3:uid="{00000000-0010-0000-0000-000004000000}" name="GESTION Celda L41" dataDxfId="46"/>
    <tableColumn id="5" xr3:uid="{00000000-0010-0000-0000-000005000000}" name="Aprobado Por Celda B9 Y  B86" dataDxfId="45"/>
    <tableColumn id="6" xr3:uid="{00000000-0010-0000-0000-000006000000}" name="VINCULACION Celda C29" dataDxfId="44"/>
    <tableColumn id="7" xr3:uid="{00000000-0010-0000-0000-000007000000}" name="SOLICITADO POR: Celda D79" dataDxfId="43"/>
    <tableColumn id="8" xr3:uid="{00000000-0010-0000-0000-000008000000}" name="SOLICITADO POR: Celda D792" dataDxfId="42"/>
    <tableColumn id="9" xr3:uid="{00000000-0010-0000-0000-000009000000}" name="DEPARTAMENTO" dataDxfId="41"/>
    <tableColumn id="10" xr3:uid="{00000000-0010-0000-0000-00000A000000}" name="AMAZONAS" dataDxfId="40"/>
    <tableColumn id="11" xr3:uid="{00000000-0010-0000-0000-00000B000000}" name="ANTIOQUIA" dataDxfId="39"/>
    <tableColumn id="12" xr3:uid="{00000000-0010-0000-0000-00000C000000}" name="ARAUCA" dataDxfId="38"/>
    <tableColumn id="13" xr3:uid="{00000000-0010-0000-0000-00000D000000}" name="ATLANTICO" dataDxfId="37"/>
    <tableColumn id="14" xr3:uid="{00000000-0010-0000-0000-00000E000000}" name="BOGOTA" dataDxfId="36"/>
    <tableColumn id="15" xr3:uid="{00000000-0010-0000-0000-00000F000000}" name="BOLIVAR" dataDxfId="35"/>
    <tableColumn id="16" xr3:uid="{00000000-0010-0000-0000-000010000000}" name="BOYACA" dataDxfId="34"/>
    <tableColumn id="17" xr3:uid="{00000000-0010-0000-0000-000011000000}" name="CALDAS" dataDxfId="33"/>
    <tableColumn id="18" xr3:uid="{00000000-0010-0000-0000-000012000000}" name="CAQUETA" dataDxfId="32"/>
    <tableColumn id="19" xr3:uid="{00000000-0010-0000-0000-000013000000}" name="CASANARE" dataDxfId="31"/>
    <tableColumn id="20" xr3:uid="{00000000-0010-0000-0000-000014000000}" name="CAUCA" dataDxfId="30"/>
    <tableColumn id="21" xr3:uid="{00000000-0010-0000-0000-000015000000}" name="CESAR" dataDxfId="29"/>
    <tableColumn id="22" xr3:uid="{00000000-0010-0000-0000-000016000000}" name="CHOCO" dataDxfId="28"/>
    <tableColumn id="23" xr3:uid="{00000000-0010-0000-0000-000017000000}" name="CORDOBA" dataDxfId="27"/>
    <tableColumn id="24" xr3:uid="{00000000-0010-0000-0000-000018000000}" name="CUNDINAMARCA" dataDxfId="26"/>
    <tableColumn id="25" xr3:uid="{00000000-0010-0000-0000-000019000000}" name="GUAINIA" dataDxfId="25"/>
    <tableColumn id="26" xr3:uid="{00000000-0010-0000-0000-00001A000000}" name="GUAVIARE" dataDxfId="24"/>
    <tableColumn id="27" xr3:uid="{00000000-0010-0000-0000-00001B000000}" name="HUILA" dataDxfId="23"/>
    <tableColumn id="28" xr3:uid="{00000000-0010-0000-0000-00001C000000}" name="LA GUAJIRA" dataDxfId="22"/>
    <tableColumn id="29" xr3:uid="{00000000-0010-0000-0000-00001D000000}" name="MAGDALENA" dataDxfId="21"/>
    <tableColumn id="30" xr3:uid="{00000000-0010-0000-0000-00001E000000}" name="META" dataDxfId="20"/>
    <tableColumn id="31" xr3:uid="{00000000-0010-0000-0000-00001F000000}" name="N. DE SANTANDER" dataDxfId="19"/>
    <tableColumn id="32" xr3:uid="{00000000-0010-0000-0000-000020000000}" name="NARIÑO" dataDxfId="18"/>
    <tableColumn id="33" xr3:uid="{00000000-0010-0000-0000-000021000000}" name="PUTUMAYO" dataDxfId="17"/>
    <tableColumn id="34" xr3:uid="{00000000-0010-0000-0000-000022000000}" name="QUINDIO" dataDxfId="16"/>
    <tableColumn id="35" xr3:uid="{00000000-0010-0000-0000-000023000000}" name="RISARALDA" dataDxfId="15"/>
    <tableColumn id="36" xr3:uid="{00000000-0010-0000-0000-000024000000}" name="SAN ANDRES" dataDxfId="14"/>
    <tableColumn id="37" xr3:uid="{00000000-0010-0000-0000-000025000000}" name="SANTANDER" dataDxfId="13"/>
    <tableColumn id="38" xr3:uid="{00000000-0010-0000-0000-000026000000}" name="SUCRE" dataDxfId="12"/>
    <tableColumn id="39" xr3:uid="{00000000-0010-0000-0000-000027000000}" name="TOLIMA" dataDxfId="11"/>
    <tableColumn id="40" xr3:uid="{00000000-0010-0000-0000-000028000000}" name="VALLE DEL CAUCA" dataDxfId="10"/>
    <tableColumn id="41" xr3:uid="{00000000-0010-0000-0000-000029000000}" name="VAUPES" dataDxfId="9"/>
    <tableColumn id="42" xr3:uid="{00000000-0010-0000-0000-00002A000000}" name="VICHADA" dataDxfId="8"/>
  </tableColumns>
  <tableStyleInfo name="TableStyleLight1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theme="5" tint="0.39997558519241921"/>
  </sheetPr>
  <dimension ref="A1:Q96"/>
  <sheetViews>
    <sheetView tabSelected="1" view="pageBreakPreview" zoomScale="80" zoomScaleNormal="100" zoomScaleSheetLayoutView="80" zoomScalePageLayoutView="40" workbookViewId="0">
      <selection activeCell="G67" sqref="G67"/>
    </sheetView>
  </sheetViews>
  <sheetFormatPr baseColWidth="10" defaultColWidth="11.5" defaultRowHeight="10.5" customHeight="1" x14ac:dyDescent="0.2"/>
  <cols>
    <col min="1" max="1" width="1.1640625" customWidth="1"/>
    <col min="2" max="2" width="11.6640625" customWidth="1"/>
    <col min="3" max="3" width="10.5" customWidth="1"/>
    <col min="4" max="4" width="5.83203125" customWidth="1"/>
    <col min="5" max="5" width="9" customWidth="1"/>
    <col min="6" max="6" width="8.1640625" customWidth="1"/>
    <col min="7" max="7" width="9.5" customWidth="1"/>
    <col min="8" max="8" width="11.5" customWidth="1"/>
    <col min="9" max="9" width="0.83203125" customWidth="1"/>
    <col min="10" max="10" width="9.83203125" customWidth="1"/>
    <col min="11" max="12" width="9.5" customWidth="1"/>
    <col min="13" max="13" width="16" customWidth="1"/>
    <col min="14" max="14" width="11.5" customWidth="1"/>
    <col min="15" max="15" width="9.83203125" customWidth="1"/>
    <col min="16" max="16" width="12" customWidth="1"/>
    <col min="17" max="17" width="1.1640625" customWidth="1"/>
  </cols>
  <sheetData>
    <row r="1" spans="1:17" ht="5.25" customHeight="1" x14ac:dyDescent="0.2">
      <c r="A1" s="386"/>
      <c r="B1" s="387"/>
      <c r="C1" s="387"/>
      <c r="D1" s="387"/>
      <c r="E1" s="387"/>
      <c r="F1" s="387"/>
      <c r="G1" s="387"/>
      <c r="H1" s="387"/>
      <c r="I1" s="387"/>
      <c r="J1" s="387"/>
      <c r="K1" s="387"/>
      <c r="L1" s="387"/>
      <c r="M1" s="387"/>
      <c r="N1" s="387"/>
      <c r="O1" s="387"/>
      <c r="P1" s="387"/>
      <c r="Q1" s="388"/>
    </row>
    <row r="2" spans="1:17" ht="12" customHeight="1" x14ac:dyDescent="0.2">
      <c r="A2" s="10"/>
      <c r="B2" s="133" t="s">
        <v>1219</v>
      </c>
      <c r="C2" s="134"/>
      <c r="D2" s="134"/>
      <c r="E2" s="134"/>
      <c r="F2" s="134"/>
      <c r="G2" s="134"/>
      <c r="H2" s="134"/>
      <c r="I2" s="134"/>
      <c r="J2" s="134"/>
      <c r="K2" s="134"/>
      <c r="L2" s="134"/>
      <c r="M2" s="134"/>
      <c r="N2" s="135"/>
      <c r="O2" s="47" t="s">
        <v>1202</v>
      </c>
      <c r="P2" s="47" t="s">
        <v>1220</v>
      </c>
      <c r="Q2" s="11"/>
    </row>
    <row r="3" spans="1:17" ht="12" customHeight="1" x14ac:dyDescent="0.2">
      <c r="A3" s="10"/>
      <c r="B3" s="136"/>
      <c r="C3" s="137"/>
      <c r="D3" s="137"/>
      <c r="E3" s="137"/>
      <c r="F3" s="137"/>
      <c r="G3" s="137"/>
      <c r="H3" s="137"/>
      <c r="I3" s="137"/>
      <c r="J3" s="137"/>
      <c r="K3" s="137"/>
      <c r="L3" s="137"/>
      <c r="M3" s="137"/>
      <c r="N3" s="138"/>
      <c r="O3" s="47" t="s">
        <v>1203</v>
      </c>
      <c r="P3" s="47">
        <v>6</v>
      </c>
      <c r="Q3" s="11"/>
    </row>
    <row r="4" spans="1:17" ht="12" customHeight="1" x14ac:dyDescent="0.2">
      <c r="A4" s="10"/>
      <c r="B4" s="136"/>
      <c r="C4" s="137"/>
      <c r="D4" s="137"/>
      <c r="E4" s="137"/>
      <c r="F4" s="137"/>
      <c r="G4" s="137"/>
      <c r="H4" s="137"/>
      <c r="I4" s="137"/>
      <c r="J4" s="137"/>
      <c r="K4" s="137"/>
      <c r="L4" s="137"/>
      <c r="M4" s="137"/>
      <c r="N4" s="138"/>
      <c r="O4" s="47" t="s">
        <v>1204</v>
      </c>
      <c r="P4" s="61">
        <v>45544</v>
      </c>
      <c r="Q4" s="11"/>
    </row>
    <row r="5" spans="1:17" ht="12" customHeight="1" x14ac:dyDescent="0.2">
      <c r="A5" s="10"/>
      <c r="B5" s="139"/>
      <c r="C5" s="140"/>
      <c r="D5" s="140"/>
      <c r="E5" s="140"/>
      <c r="F5" s="140"/>
      <c r="G5" s="140"/>
      <c r="H5" s="140"/>
      <c r="I5" s="140"/>
      <c r="J5" s="140"/>
      <c r="K5" s="140"/>
      <c r="L5" s="140"/>
      <c r="M5" s="140"/>
      <c r="N5" s="141"/>
      <c r="O5" s="48" t="s">
        <v>1205</v>
      </c>
      <c r="P5" s="48" t="s">
        <v>1287</v>
      </c>
      <c r="Q5" s="11"/>
    </row>
    <row r="6" spans="1:17" ht="4" customHeight="1" x14ac:dyDescent="0.25">
      <c r="A6" s="10"/>
      <c r="B6" s="101"/>
      <c r="C6" s="101"/>
      <c r="D6" s="101"/>
      <c r="E6" s="101"/>
      <c r="F6" s="101"/>
      <c r="G6" s="101"/>
      <c r="H6" s="101"/>
      <c r="I6" s="101"/>
      <c r="J6" s="101"/>
      <c r="K6" s="101"/>
      <c r="L6" s="101"/>
      <c r="M6" s="101"/>
      <c r="N6" s="101"/>
      <c r="O6" s="101"/>
      <c r="P6" s="101"/>
      <c r="Q6" s="14"/>
    </row>
    <row r="7" spans="1:17" ht="22.5" customHeight="1" x14ac:dyDescent="0.2">
      <c r="A7" s="10"/>
      <c r="B7" s="159"/>
      <c r="C7" s="160"/>
      <c r="D7" s="160"/>
      <c r="E7" s="134" t="s">
        <v>119</v>
      </c>
      <c r="F7" s="134"/>
      <c r="G7" s="134"/>
      <c r="H7" s="134"/>
      <c r="I7" s="102"/>
      <c r="J7" s="102"/>
      <c r="K7" s="35" t="s">
        <v>0</v>
      </c>
      <c r="L7" s="103"/>
      <c r="M7" s="103"/>
      <c r="N7" s="103"/>
      <c r="O7" s="103"/>
      <c r="P7" s="104"/>
      <c r="Q7" s="11"/>
    </row>
    <row r="8" spans="1:17" ht="12.75" customHeight="1" x14ac:dyDescent="0.25">
      <c r="A8" s="10"/>
      <c r="B8" s="136" t="s">
        <v>118</v>
      </c>
      <c r="C8" s="137"/>
      <c r="D8" s="137"/>
      <c r="E8" s="137"/>
      <c r="F8" s="137"/>
      <c r="G8" s="137"/>
      <c r="H8" s="137"/>
      <c r="I8" s="137"/>
      <c r="J8" s="137"/>
      <c r="K8" s="137"/>
      <c r="L8" s="137"/>
      <c r="M8" s="137"/>
      <c r="N8" s="137"/>
      <c r="O8" s="137"/>
      <c r="P8" s="138"/>
      <c r="Q8" s="14"/>
    </row>
    <row r="9" spans="1:17" ht="12.75" customHeight="1" x14ac:dyDescent="0.25">
      <c r="A9" s="10"/>
      <c r="B9" s="142" t="s">
        <v>146</v>
      </c>
      <c r="C9" s="143"/>
      <c r="D9" s="143"/>
      <c r="E9" s="143"/>
      <c r="F9" s="143"/>
      <c r="G9" s="143"/>
      <c r="H9" s="143"/>
      <c r="I9" s="143"/>
      <c r="J9" s="143"/>
      <c r="K9" s="143"/>
      <c r="L9" s="143"/>
      <c r="M9" s="143"/>
      <c r="N9" s="143"/>
      <c r="O9" s="143"/>
      <c r="P9" s="144"/>
      <c r="Q9" s="14"/>
    </row>
    <row r="10" spans="1:17" ht="10.5" customHeight="1" x14ac:dyDescent="0.25">
      <c r="A10" s="10"/>
      <c r="B10" s="164" t="s">
        <v>147</v>
      </c>
      <c r="C10" s="165"/>
      <c r="D10" s="165"/>
      <c r="E10" s="165"/>
      <c r="F10" s="165"/>
      <c r="G10" s="165"/>
      <c r="H10" s="165"/>
      <c r="I10" s="165"/>
      <c r="J10" s="165"/>
      <c r="K10" s="165"/>
      <c r="L10" s="165"/>
      <c r="M10" s="165"/>
      <c r="N10" s="165"/>
      <c r="O10" s="165"/>
      <c r="P10" s="166"/>
      <c r="Q10" s="14"/>
    </row>
    <row r="11" spans="1:17" ht="29.25" customHeight="1" x14ac:dyDescent="0.25">
      <c r="A11" s="10"/>
      <c r="B11" s="116" t="s">
        <v>1186</v>
      </c>
      <c r="C11" s="117"/>
      <c r="D11" s="117"/>
      <c r="E11" s="117"/>
      <c r="F11" s="117"/>
      <c r="G11" s="117"/>
      <c r="H11" s="117"/>
      <c r="I11" s="117"/>
      <c r="J11" s="117"/>
      <c r="K11" s="117"/>
      <c r="L11" s="117"/>
      <c r="M11" s="117"/>
      <c r="N11" s="117"/>
      <c r="O11" s="117"/>
      <c r="P11" s="145"/>
      <c r="Q11" s="14"/>
    </row>
    <row r="12" spans="1:17" ht="8.25" customHeight="1" x14ac:dyDescent="0.25">
      <c r="A12" s="10"/>
      <c r="B12" s="105"/>
      <c r="C12" s="106"/>
      <c r="D12" s="106"/>
      <c r="E12" s="106"/>
      <c r="F12" s="106"/>
      <c r="G12" s="106"/>
      <c r="H12" s="106"/>
      <c r="I12" s="106"/>
      <c r="J12" s="106"/>
      <c r="K12" s="106"/>
      <c r="L12" s="106"/>
      <c r="M12" s="106"/>
      <c r="N12" s="106"/>
      <c r="O12" s="106"/>
      <c r="P12" s="107"/>
      <c r="Q12" s="14"/>
    </row>
    <row r="13" spans="1:17" ht="12" customHeight="1" x14ac:dyDescent="0.25">
      <c r="A13" s="10"/>
      <c r="B13" s="167" t="s">
        <v>1245</v>
      </c>
      <c r="C13" s="168"/>
      <c r="D13" s="168"/>
      <c r="E13" s="168"/>
      <c r="F13" s="168"/>
      <c r="G13" s="168"/>
      <c r="H13" s="168"/>
      <c r="I13" s="168"/>
      <c r="J13" s="168"/>
      <c r="K13" s="168"/>
      <c r="L13" s="168"/>
      <c r="M13" s="168"/>
      <c r="N13" s="168"/>
      <c r="O13" s="168"/>
      <c r="P13" s="169"/>
      <c r="Q13" s="14"/>
    </row>
    <row r="14" spans="1:17" ht="24" customHeight="1" x14ac:dyDescent="0.25">
      <c r="A14" s="10"/>
      <c r="B14" s="116" t="s">
        <v>148</v>
      </c>
      <c r="C14" s="117"/>
      <c r="D14" s="117"/>
      <c r="E14" s="84" t="s">
        <v>1290</v>
      </c>
      <c r="F14" s="82" t="s">
        <v>149</v>
      </c>
      <c r="G14" s="84" t="s">
        <v>1289</v>
      </c>
      <c r="H14" s="118" t="s">
        <v>150</v>
      </c>
      <c r="I14" s="118"/>
      <c r="J14" s="119" t="s">
        <v>152</v>
      </c>
      <c r="K14" s="119"/>
      <c r="L14" s="119"/>
      <c r="M14" s="119"/>
      <c r="N14" s="83" t="s">
        <v>1223</v>
      </c>
      <c r="O14" s="149" t="s">
        <v>1291</v>
      </c>
      <c r="P14" s="150"/>
      <c r="Q14" s="14"/>
    </row>
    <row r="15" spans="1:17" ht="27.75" customHeight="1" x14ac:dyDescent="0.25">
      <c r="A15" s="12"/>
      <c r="B15" s="151" t="s">
        <v>1200</v>
      </c>
      <c r="C15" s="152"/>
      <c r="D15" s="153"/>
      <c r="E15" s="153"/>
      <c r="F15" s="306" t="s">
        <v>1292</v>
      </c>
      <c r="G15" s="307"/>
      <c r="H15" s="307"/>
      <c r="I15" s="307"/>
      <c r="J15" s="307"/>
      <c r="K15" s="74" t="s">
        <v>151</v>
      </c>
      <c r="L15" s="302" t="s">
        <v>1293</v>
      </c>
      <c r="M15" s="303"/>
      <c r="N15" s="304" t="s">
        <v>1218</v>
      </c>
      <c r="O15" s="304"/>
      <c r="P15" s="305"/>
      <c r="Q15" s="29"/>
    </row>
    <row r="16" spans="1:17" ht="9" customHeight="1" x14ac:dyDescent="0.25">
      <c r="A16" s="12"/>
      <c r="B16" s="108"/>
      <c r="C16" s="109"/>
      <c r="D16" s="109"/>
      <c r="E16" s="109"/>
      <c r="F16" s="109"/>
      <c r="G16" s="109"/>
      <c r="H16" s="109"/>
      <c r="I16" s="109"/>
      <c r="J16" s="109"/>
      <c r="K16" s="109"/>
      <c r="L16" s="109"/>
      <c r="M16" s="109"/>
      <c r="N16" s="109"/>
      <c r="O16" s="109"/>
      <c r="P16" s="110"/>
      <c r="Q16" s="29"/>
    </row>
    <row r="17" spans="1:17" ht="12.75" customHeight="1" x14ac:dyDescent="0.25">
      <c r="A17" s="12"/>
      <c r="B17" s="167" t="s">
        <v>1246</v>
      </c>
      <c r="C17" s="168"/>
      <c r="D17" s="168"/>
      <c r="E17" s="168"/>
      <c r="F17" s="168"/>
      <c r="G17" s="168"/>
      <c r="H17" s="168"/>
      <c r="I17" s="168"/>
      <c r="J17" s="168"/>
      <c r="K17" s="168"/>
      <c r="L17" s="168"/>
      <c r="M17" s="168"/>
      <c r="N17" s="168"/>
      <c r="O17" s="168"/>
      <c r="P17" s="169"/>
      <c r="Q17" s="29"/>
    </row>
    <row r="18" spans="1:17" ht="31.5" customHeight="1" x14ac:dyDescent="0.25">
      <c r="A18" s="12"/>
      <c r="B18" s="38" t="s">
        <v>1197</v>
      </c>
      <c r="C18" s="118" t="str">
        <f>$H$29</f>
        <v/>
      </c>
      <c r="D18" s="118"/>
      <c r="E18" s="118"/>
      <c r="F18" s="30" t="s">
        <v>144</v>
      </c>
      <c r="G18" s="82">
        <f>$K$29</f>
        <v>0</v>
      </c>
      <c r="H18" s="154" t="s">
        <v>143</v>
      </c>
      <c r="I18" s="154"/>
      <c r="J18" s="117">
        <f>$D$27</f>
        <v>0</v>
      </c>
      <c r="K18" s="117"/>
      <c r="L18" s="117"/>
      <c r="M18" s="117"/>
      <c r="N18" s="117" t="s">
        <v>145</v>
      </c>
      <c r="O18" s="117"/>
      <c r="P18" s="49">
        <f>$K$27</f>
        <v>0</v>
      </c>
      <c r="Q18" s="29"/>
    </row>
    <row r="19" spans="1:17" ht="19" x14ac:dyDescent="0.25">
      <c r="A19" s="10"/>
      <c r="B19" s="116" t="str">
        <f>IF(OR($H$29="CONTRATO/ORDEN SERVICIO",$H$29="ORDEN SERVICIO"),"que tiene por objeto","se establece")</f>
        <v>se establece</v>
      </c>
      <c r="C19" s="117"/>
      <c r="D19" s="414"/>
      <c r="E19" s="414"/>
      <c r="F19" s="414"/>
      <c r="G19" s="414"/>
      <c r="H19" s="414"/>
      <c r="I19" s="414"/>
      <c r="J19" s="414"/>
      <c r="K19" s="414"/>
      <c r="L19" s="414"/>
      <c r="M19" s="414"/>
      <c r="N19" s="414"/>
      <c r="O19" s="414"/>
      <c r="P19" s="415"/>
      <c r="Q19" s="14"/>
    </row>
    <row r="20" spans="1:17" ht="32.25" customHeight="1" x14ac:dyDescent="0.25">
      <c r="A20" s="10"/>
      <c r="B20" s="114"/>
      <c r="C20" s="115"/>
      <c r="D20" s="416"/>
      <c r="E20" s="416"/>
      <c r="F20" s="416"/>
      <c r="G20" s="416"/>
      <c r="H20" s="416"/>
      <c r="I20" s="416"/>
      <c r="J20" s="416"/>
      <c r="K20" s="416"/>
      <c r="L20" s="416"/>
      <c r="M20" s="416"/>
      <c r="N20" s="416"/>
      <c r="O20" s="416"/>
      <c r="P20" s="417"/>
      <c r="Q20" s="14"/>
    </row>
    <row r="21" spans="1:17" ht="19" x14ac:dyDescent="0.25">
      <c r="A21" s="10"/>
      <c r="B21" s="155" t="s">
        <v>156</v>
      </c>
      <c r="C21" s="156"/>
      <c r="D21" s="157"/>
      <c r="E21" s="158" t="str">
        <f>$C$18</f>
        <v/>
      </c>
      <c r="F21" s="158"/>
      <c r="G21" s="158"/>
      <c r="H21" s="111" t="s">
        <v>1199</v>
      </c>
      <c r="I21" s="111"/>
      <c r="J21" s="111"/>
      <c r="K21" s="111"/>
      <c r="L21" s="111"/>
      <c r="M21" s="111"/>
      <c r="N21" s="111"/>
      <c r="O21" s="111"/>
      <c r="P21" s="112"/>
      <c r="Q21" s="14"/>
    </row>
    <row r="22" spans="1:17" ht="19" x14ac:dyDescent="0.25">
      <c r="A22" s="10"/>
      <c r="B22" s="161" t="s">
        <v>1198</v>
      </c>
      <c r="C22" s="162"/>
      <c r="D22" s="162"/>
      <c r="E22" s="162"/>
      <c r="F22" s="162"/>
      <c r="G22" s="162"/>
      <c r="H22" s="162"/>
      <c r="I22" s="162"/>
      <c r="J22" s="162"/>
      <c r="K22" s="162"/>
      <c r="L22" s="162"/>
      <c r="M22" s="162"/>
      <c r="N22" s="162"/>
      <c r="O22" s="162"/>
      <c r="P22" s="163"/>
      <c r="Q22" s="14"/>
    </row>
    <row r="23" spans="1:17" ht="15" x14ac:dyDescent="0.2">
      <c r="A23" s="10"/>
      <c r="B23" s="146" t="s">
        <v>1187</v>
      </c>
      <c r="C23" s="147"/>
      <c r="D23" s="147"/>
      <c r="E23" s="147"/>
      <c r="F23" s="147"/>
      <c r="G23" s="147"/>
      <c r="H23" s="147"/>
      <c r="I23" s="147"/>
      <c r="J23" s="147"/>
      <c r="K23" s="147"/>
      <c r="L23" s="147"/>
      <c r="M23" s="147"/>
      <c r="N23" s="147"/>
      <c r="O23" s="147"/>
      <c r="P23" s="148"/>
      <c r="Q23" s="11"/>
    </row>
    <row r="24" spans="1:17" ht="5.25" customHeight="1" x14ac:dyDescent="0.2">
      <c r="A24" s="10"/>
      <c r="B24" s="113"/>
      <c r="C24" s="113"/>
      <c r="D24" s="113"/>
      <c r="E24" s="113"/>
      <c r="F24" s="113"/>
      <c r="G24" s="113"/>
      <c r="H24" s="113"/>
      <c r="I24" s="113"/>
      <c r="J24" s="113"/>
      <c r="K24" s="113"/>
      <c r="L24" s="113"/>
      <c r="M24" s="113"/>
      <c r="N24" s="113"/>
      <c r="O24" s="113"/>
      <c r="P24" s="113"/>
      <c r="Q24" s="11"/>
    </row>
    <row r="25" spans="1:17" ht="15" x14ac:dyDescent="0.2">
      <c r="A25" s="10"/>
      <c r="B25" s="264" t="s">
        <v>1247</v>
      </c>
      <c r="C25" s="264"/>
      <c r="D25" s="264"/>
      <c r="E25" s="264"/>
      <c r="F25" s="264"/>
      <c r="G25" s="264"/>
      <c r="H25" s="264"/>
      <c r="I25" s="264"/>
      <c r="J25" s="264"/>
      <c r="K25" s="264"/>
      <c r="L25" s="264"/>
      <c r="M25" s="264"/>
      <c r="N25" s="264"/>
      <c r="O25" s="264"/>
      <c r="P25" s="264"/>
      <c r="Q25" s="11"/>
    </row>
    <row r="26" spans="1:17" ht="6" customHeight="1" x14ac:dyDescent="0.2">
      <c r="A26" s="12"/>
      <c r="B26" s="352"/>
      <c r="C26" s="353"/>
      <c r="D26" s="353"/>
      <c r="E26" s="353"/>
      <c r="F26" s="353"/>
      <c r="G26" s="353"/>
      <c r="H26" s="353"/>
      <c r="I26" s="353"/>
      <c r="J26" s="353"/>
      <c r="K26" s="353"/>
      <c r="L26" s="353"/>
      <c r="M26" s="353"/>
      <c r="N26" s="353"/>
      <c r="O26" s="353"/>
      <c r="P26" s="354"/>
      <c r="Q26" s="13"/>
    </row>
    <row r="27" spans="1:17" ht="15" x14ac:dyDescent="0.2">
      <c r="A27" s="10"/>
      <c r="B27" s="265" t="s">
        <v>1248</v>
      </c>
      <c r="C27" s="265"/>
      <c r="D27" s="266"/>
      <c r="E27" s="266"/>
      <c r="F27" s="266"/>
      <c r="G27" s="266"/>
      <c r="H27" s="267"/>
      <c r="I27" s="2"/>
      <c r="J27" s="33" t="s">
        <v>8</v>
      </c>
      <c r="K27" s="366"/>
      <c r="L27" s="367"/>
      <c r="M27" s="368"/>
      <c r="N27" s="75" t="s">
        <v>1</v>
      </c>
      <c r="O27" s="285"/>
      <c r="P27" s="286"/>
      <c r="Q27" s="11"/>
    </row>
    <row r="28" spans="1:17" ht="5.25" customHeight="1" x14ac:dyDescent="0.2">
      <c r="A28" s="10"/>
      <c r="B28" s="355"/>
      <c r="C28" s="356"/>
      <c r="D28" s="356"/>
      <c r="E28" s="356"/>
      <c r="F28" s="356"/>
      <c r="G28" s="356"/>
      <c r="H28" s="356"/>
      <c r="I28" s="356"/>
      <c r="J28" s="356"/>
      <c r="K28" s="356"/>
      <c r="L28" s="356"/>
      <c r="M28" s="356"/>
      <c r="N28" s="356"/>
      <c r="O28" s="356"/>
      <c r="P28" s="357"/>
      <c r="Q28" s="11"/>
    </row>
    <row r="29" spans="1:17" ht="31.5" customHeight="1" x14ac:dyDescent="0.2">
      <c r="A29" s="10"/>
      <c r="B29" s="42" t="s">
        <v>22</v>
      </c>
      <c r="C29" s="277"/>
      <c r="D29" s="277"/>
      <c r="E29" s="277"/>
      <c r="F29" s="372" t="s">
        <v>128</v>
      </c>
      <c r="G29" s="372"/>
      <c r="H29" s="76" t="str">
        <f>IF($C$29="Contratista","CONTRATO / ORDEN DE SERVICIO",IF(OR($C$29="Docente_Resolucion",$C$29="Docente_Catedratico",$C$29="Jurado_Asesor_Director",$C$29="Docente_Resolucion_con_Certificado_Laboral_o_desprendible_de_nomina",$C$29="Jurado_Asesor_Director_con_Certificado_Laboral_o_desprendible_de_nomina",$C$29="Miembros_de_Comités_Institucionales"),"RESOLUCIÓN",IF(OR($C$29="Docente_Prestacion_de_Servicio",$C$29="Docente_Prestacion_de_Servicio_con_Certificado_Laboral_o_desprendible_de_nomina"),"CONTRATO / ORDEN DE SERVICIO",IF(OR($C$29="Invitado_Nacional",$C$29="Invitado_Internacional",$C$29="Invitado_Internacional_con_Certificado_Laboral_o_desprendible_de_nomina",$C$29="Invitado_Nacional_con_Certificado_Laboral_o_desprendible_de_nomina"),"DOCUMENTO/ACTA",IF($C$29="Miembro Consejo Superior -No Servidor público o Transitorio-","Acto Administrativo","")))))</f>
        <v/>
      </c>
      <c r="I29" s="2"/>
      <c r="J29" s="26" t="s">
        <v>129</v>
      </c>
      <c r="K29" s="268"/>
      <c r="L29" s="269"/>
      <c r="M29" s="24" t="s">
        <v>130</v>
      </c>
      <c r="N29" s="41" t="s">
        <v>1294</v>
      </c>
      <c r="O29" s="25" t="s">
        <v>131</v>
      </c>
      <c r="P29" s="46" t="s">
        <v>1294</v>
      </c>
      <c r="Q29" s="11"/>
    </row>
    <row r="30" spans="1:17" ht="5.25" customHeight="1" x14ac:dyDescent="0.2">
      <c r="A30" s="10"/>
      <c r="B30" s="358"/>
      <c r="C30" s="359"/>
      <c r="D30" s="359"/>
      <c r="E30" s="359"/>
      <c r="F30" s="359"/>
      <c r="G30" s="359"/>
      <c r="H30" s="359"/>
      <c r="I30" s="359"/>
      <c r="J30" s="359"/>
      <c r="K30" s="359"/>
      <c r="L30" s="359"/>
      <c r="M30" s="359"/>
      <c r="N30" s="359"/>
      <c r="O30" s="359"/>
      <c r="P30" s="360"/>
      <c r="Q30" s="11"/>
    </row>
    <row r="31" spans="1:17" ht="36.75" customHeight="1" x14ac:dyDescent="0.2">
      <c r="A31" s="10"/>
      <c r="B31" s="278" t="s">
        <v>1283</v>
      </c>
      <c r="C31" s="279"/>
      <c r="D31" s="287"/>
      <c r="E31" s="287"/>
      <c r="F31" s="287"/>
      <c r="G31" s="287"/>
      <c r="H31" s="286"/>
      <c r="I31" s="77"/>
      <c r="J31" s="79" t="s">
        <v>1282</v>
      </c>
      <c r="K31" s="287"/>
      <c r="L31" s="286"/>
      <c r="M31" s="33" t="s">
        <v>10</v>
      </c>
      <c r="N31" s="262"/>
      <c r="O31" s="262"/>
      <c r="P31" s="263"/>
      <c r="Q31" s="11"/>
    </row>
    <row r="32" spans="1:17" ht="8.25" customHeight="1" x14ac:dyDescent="0.2">
      <c r="A32" s="308"/>
      <c r="B32" s="309"/>
      <c r="C32" s="309"/>
      <c r="D32" s="309"/>
      <c r="E32" s="309"/>
      <c r="F32" s="309"/>
      <c r="G32" s="309"/>
      <c r="H32" s="309"/>
      <c r="I32" s="309"/>
      <c r="J32" s="309"/>
      <c r="K32" s="309"/>
      <c r="L32" s="309"/>
      <c r="M32" s="309"/>
      <c r="N32" s="309"/>
      <c r="O32" s="309"/>
      <c r="P32" s="309"/>
      <c r="Q32" s="11"/>
    </row>
    <row r="33" spans="1:17" ht="15" x14ac:dyDescent="0.2">
      <c r="A33" s="10"/>
      <c r="B33" s="264" t="s">
        <v>121</v>
      </c>
      <c r="C33" s="264"/>
      <c r="D33" s="264"/>
      <c r="E33" s="264"/>
      <c r="F33" s="264"/>
      <c r="G33" s="264"/>
      <c r="H33" s="264"/>
      <c r="I33" s="264"/>
      <c r="J33" s="264"/>
      <c r="K33" s="264"/>
      <c r="L33" s="264"/>
      <c r="M33" s="264"/>
      <c r="N33" s="264"/>
      <c r="O33" s="264"/>
      <c r="P33" s="264"/>
      <c r="Q33" s="11"/>
    </row>
    <row r="34" spans="1:17" ht="6.75" customHeight="1" x14ac:dyDescent="0.2">
      <c r="A34" s="308"/>
      <c r="B34" s="309"/>
      <c r="C34" s="309"/>
      <c r="D34" s="309"/>
      <c r="E34" s="309"/>
      <c r="F34" s="309"/>
      <c r="G34" s="309"/>
      <c r="H34" s="309"/>
      <c r="I34" s="309"/>
      <c r="J34" s="309"/>
      <c r="K34" s="309"/>
      <c r="L34" s="309"/>
      <c r="M34" s="309"/>
      <c r="N34" s="309"/>
      <c r="O34" s="309"/>
      <c r="P34" s="309"/>
      <c r="Q34" s="351"/>
    </row>
    <row r="35" spans="1:17" ht="18" customHeight="1" x14ac:dyDescent="0.2">
      <c r="A35" s="10"/>
      <c r="B35" s="270" t="s">
        <v>1209</v>
      </c>
      <c r="C35" s="271"/>
      <c r="D35" s="272"/>
      <c r="E35" s="273"/>
      <c r="F35" s="274"/>
      <c r="G35" s="274"/>
      <c r="H35" s="274"/>
      <c r="I35" s="274"/>
      <c r="J35" s="274"/>
      <c r="K35" s="274"/>
      <c r="L35" s="274"/>
      <c r="M35" s="274"/>
      <c r="N35" s="274"/>
      <c r="O35" s="274"/>
      <c r="P35" s="275"/>
      <c r="Q35" s="11"/>
    </row>
    <row r="36" spans="1:17" ht="8.25" customHeight="1" x14ac:dyDescent="0.2">
      <c r="A36" s="308"/>
      <c r="B36" s="309"/>
      <c r="C36" s="309"/>
      <c r="D36" s="309"/>
      <c r="E36" s="309"/>
      <c r="F36" s="309"/>
      <c r="G36" s="309"/>
      <c r="H36" s="309"/>
      <c r="I36" s="309"/>
      <c r="J36" s="309"/>
      <c r="K36" s="309"/>
      <c r="L36" s="309"/>
      <c r="M36" s="309"/>
      <c r="N36" s="309"/>
      <c r="O36" s="309"/>
      <c r="P36" s="309"/>
      <c r="Q36" s="351"/>
    </row>
    <row r="37" spans="1:17" ht="55.5" customHeight="1" x14ac:dyDescent="0.2">
      <c r="A37" s="10"/>
      <c r="B37" s="374" t="s">
        <v>122</v>
      </c>
      <c r="C37" s="375"/>
      <c r="D37" s="376"/>
      <c r="E37" s="274"/>
      <c r="F37" s="274"/>
      <c r="G37" s="274"/>
      <c r="H37" s="274"/>
      <c r="I37" s="274"/>
      <c r="J37" s="274"/>
      <c r="K37" s="274"/>
      <c r="L37" s="274"/>
      <c r="M37" s="274"/>
      <c r="N37" s="274"/>
      <c r="O37" s="274"/>
      <c r="P37" s="275"/>
      <c r="Q37" s="11"/>
    </row>
    <row r="38" spans="1:17" ht="7.5" customHeight="1" x14ac:dyDescent="0.2">
      <c r="A38" s="308"/>
      <c r="B38" s="309"/>
      <c r="C38" s="309"/>
      <c r="D38" s="309"/>
      <c r="E38" s="309"/>
      <c r="F38" s="309"/>
      <c r="G38" s="309"/>
      <c r="H38" s="309"/>
      <c r="I38" s="309"/>
      <c r="J38" s="309"/>
      <c r="K38" s="309"/>
      <c r="L38" s="309"/>
      <c r="M38" s="309"/>
      <c r="N38" s="309"/>
      <c r="O38" s="309"/>
      <c r="P38" s="309"/>
      <c r="Q38" s="351"/>
    </row>
    <row r="39" spans="1:17" ht="19.5" customHeight="1" x14ac:dyDescent="0.2">
      <c r="A39" s="10"/>
      <c r="B39" s="298" t="s">
        <v>132</v>
      </c>
      <c r="C39" s="299"/>
      <c r="D39" s="287"/>
      <c r="E39" s="287"/>
      <c r="F39" s="287"/>
      <c r="G39" s="287"/>
      <c r="H39" s="286"/>
      <c r="I39" s="3"/>
      <c r="J39" s="310" t="s">
        <v>89</v>
      </c>
      <c r="K39" s="311"/>
      <c r="L39" s="311"/>
      <c r="M39" s="268"/>
      <c r="N39" s="268"/>
      <c r="O39" s="268"/>
      <c r="P39" s="269"/>
      <c r="Q39" s="11"/>
    </row>
    <row r="40" spans="1:17" ht="3.75" customHeight="1" x14ac:dyDescent="0.2">
      <c r="A40" s="10"/>
      <c r="B40" s="361"/>
      <c r="C40" s="361"/>
      <c r="D40" s="361"/>
      <c r="E40" s="361"/>
      <c r="F40" s="361"/>
      <c r="G40" s="361"/>
      <c r="H40" s="361"/>
      <c r="I40" s="361"/>
      <c r="J40" s="361"/>
      <c r="K40" s="361"/>
      <c r="L40" s="361"/>
      <c r="M40" s="361"/>
      <c r="N40" s="361"/>
      <c r="O40" s="361"/>
      <c r="P40" s="361"/>
      <c r="Q40" s="11"/>
    </row>
    <row r="41" spans="1:17" ht="18.75" customHeight="1" x14ac:dyDescent="0.2">
      <c r="A41" s="10"/>
      <c r="B41" s="402" t="s">
        <v>96</v>
      </c>
      <c r="C41" s="403"/>
      <c r="D41" s="404"/>
      <c r="E41" s="404"/>
      <c r="F41" s="404"/>
      <c r="G41" s="404"/>
      <c r="H41" s="405"/>
      <c r="I41" s="6"/>
      <c r="J41" s="406" t="s">
        <v>23</v>
      </c>
      <c r="K41" s="407"/>
      <c r="L41" s="408"/>
      <c r="M41" s="408"/>
      <c r="N41" s="408"/>
      <c r="O41" s="408"/>
      <c r="P41" s="409"/>
      <c r="Q41" s="11"/>
    </row>
    <row r="42" spans="1:17" ht="23.25" customHeight="1" thickBot="1" x14ac:dyDescent="0.25">
      <c r="A42" s="43"/>
      <c r="B42" s="292" t="s">
        <v>95</v>
      </c>
      <c r="C42" s="293"/>
      <c r="D42" s="293"/>
      <c r="E42" s="293"/>
      <c r="F42" s="294"/>
      <c r="G42" s="295"/>
      <c r="H42" s="296"/>
      <c r="I42" s="296"/>
      <c r="J42" s="296"/>
      <c r="K42" s="296"/>
      <c r="L42" s="296"/>
      <c r="M42" s="296"/>
      <c r="N42" s="296"/>
      <c r="O42" s="296"/>
      <c r="P42" s="297"/>
      <c r="Q42" s="44"/>
    </row>
    <row r="43" spans="1:17" ht="30" customHeight="1" x14ac:dyDescent="0.2">
      <c r="A43" s="309"/>
      <c r="B43" s="309"/>
      <c r="C43" s="309"/>
      <c r="D43" s="309"/>
      <c r="E43" s="309"/>
      <c r="F43" s="309"/>
      <c r="G43" s="309"/>
      <c r="H43" s="309"/>
      <c r="I43" s="309"/>
      <c r="J43" s="309"/>
      <c r="K43" s="309"/>
      <c r="L43" s="309"/>
      <c r="M43" s="309"/>
      <c r="N43" s="309"/>
      <c r="O43" s="309"/>
      <c r="P43" s="309"/>
      <c r="Q43" s="309"/>
    </row>
    <row r="44" spans="1:17" ht="7.5" customHeight="1" x14ac:dyDescent="0.2">
      <c r="A44" s="309"/>
      <c r="B44" s="309"/>
      <c r="C44" s="309"/>
      <c r="D44" s="309"/>
      <c r="E44" s="309"/>
      <c r="F44" s="309"/>
      <c r="G44" s="309"/>
      <c r="H44" s="309"/>
      <c r="I44" s="309"/>
      <c r="J44" s="309"/>
      <c r="K44" s="309"/>
      <c r="L44" s="309"/>
      <c r="M44" s="309"/>
      <c r="N44" s="309"/>
      <c r="O44" s="309"/>
      <c r="P44" s="309"/>
      <c r="Q44" s="309"/>
    </row>
    <row r="45" spans="1:17" ht="15" x14ac:dyDescent="0.2">
      <c r="A45" s="1"/>
      <c r="B45" s="133" t="s">
        <v>1219</v>
      </c>
      <c r="C45" s="134"/>
      <c r="D45" s="134"/>
      <c r="E45" s="134"/>
      <c r="F45" s="134"/>
      <c r="G45" s="134"/>
      <c r="H45" s="134"/>
      <c r="I45" s="134"/>
      <c r="J45" s="134"/>
      <c r="K45" s="134"/>
      <c r="L45" s="134"/>
      <c r="M45" s="134"/>
      <c r="N45" s="135"/>
      <c r="O45" s="47" t="s">
        <v>1202</v>
      </c>
      <c r="P45" s="47" t="s">
        <v>1220</v>
      </c>
      <c r="Q45" s="1"/>
    </row>
    <row r="46" spans="1:17" ht="15" x14ac:dyDescent="0.2">
      <c r="A46" s="1"/>
      <c r="B46" s="136"/>
      <c r="C46" s="137"/>
      <c r="D46" s="137"/>
      <c r="E46" s="137"/>
      <c r="F46" s="137"/>
      <c r="G46" s="137"/>
      <c r="H46" s="137"/>
      <c r="I46" s="137"/>
      <c r="J46" s="137"/>
      <c r="K46" s="137"/>
      <c r="L46" s="137"/>
      <c r="M46" s="137"/>
      <c r="N46" s="138"/>
      <c r="O46" s="47" t="s">
        <v>1203</v>
      </c>
      <c r="P46" s="47">
        <v>6</v>
      </c>
      <c r="Q46" s="1"/>
    </row>
    <row r="47" spans="1:17" ht="15" x14ac:dyDescent="0.2">
      <c r="A47" s="1"/>
      <c r="B47" s="136"/>
      <c r="C47" s="137"/>
      <c r="D47" s="137"/>
      <c r="E47" s="137"/>
      <c r="F47" s="137"/>
      <c r="G47" s="137"/>
      <c r="H47" s="137"/>
      <c r="I47" s="137"/>
      <c r="J47" s="137"/>
      <c r="K47" s="137"/>
      <c r="L47" s="137"/>
      <c r="M47" s="137"/>
      <c r="N47" s="138"/>
      <c r="O47" s="47" t="s">
        <v>1204</v>
      </c>
      <c r="P47" s="61">
        <v>45544</v>
      </c>
    </row>
    <row r="48" spans="1:17" ht="15" x14ac:dyDescent="0.2">
      <c r="A48" s="1"/>
      <c r="B48" s="139"/>
      <c r="C48" s="140"/>
      <c r="D48" s="140"/>
      <c r="E48" s="140"/>
      <c r="F48" s="140"/>
      <c r="G48" s="140"/>
      <c r="H48" s="140"/>
      <c r="I48" s="140"/>
      <c r="J48" s="140"/>
      <c r="K48" s="140"/>
      <c r="L48" s="140"/>
      <c r="M48" s="140"/>
      <c r="N48" s="141"/>
      <c r="O48" s="48" t="s">
        <v>1205</v>
      </c>
      <c r="P48" s="48" t="s">
        <v>1288</v>
      </c>
    </row>
    <row r="49" spans="1:17" ht="4.5" customHeight="1" thickBot="1" x14ac:dyDescent="0.25">
      <c r="A49" s="10"/>
      <c r="B49" s="276"/>
      <c r="C49" s="276"/>
      <c r="D49" s="276"/>
      <c r="E49" s="276"/>
      <c r="F49" s="276"/>
      <c r="G49" s="276"/>
      <c r="H49" s="276"/>
      <c r="I49" s="276"/>
      <c r="J49" s="276"/>
      <c r="K49" s="276"/>
      <c r="L49" s="276"/>
      <c r="M49" s="276"/>
      <c r="N49" s="276"/>
      <c r="O49" s="276"/>
      <c r="P49" s="276"/>
      <c r="Q49" s="13"/>
    </row>
    <row r="50" spans="1:17" ht="23.25" customHeight="1" x14ac:dyDescent="0.2">
      <c r="A50" s="85"/>
      <c r="B50" s="256" t="s">
        <v>123</v>
      </c>
      <c r="C50" s="257"/>
      <c r="D50" s="389" t="s">
        <v>27</v>
      </c>
      <c r="E50" s="390"/>
      <c r="F50" s="86" t="s">
        <v>28</v>
      </c>
      <c r="G50" s="399"/>
      <c r="H50" s="400"/>
      <c r="I50" s="87"/>
      <c r="J50" s="88" t="s">
        <v>26</v>
      </c>
      <c r="K50" s="399"/>
      <c r="L50" s="401"/>
      <c r="M50" s="300" t="s">
        <v>12</v>
      </c>
      <c r="N50" s="301"/>
      <c r="O50" s="410" t="str">
        <f>IF(OR(G50="",K50="",G50="dd/mm/aaaa", K50="dd/mm/aaaa"),"REGISTRE FECHAS",IF((K50-G50)+1&gt;60,"SUPERA LOS DIAS PERMITIDOS",(K50-G50)+1))</f>
        <v>REGISTRE FECHAS</v>
      </c>
      <c r="P50" s="411"/>
      <c r="Q50" s="9"/>
    </row>
    <row r="51" spans="1:17" ht="15" x14ac:dyDescent="0.2">
      <c r="A51" s="10"/>
      <c r="B51" s="258"/>
      <c r="C51" s="259"/>
      <c r="D51" s="412" t="s">
        <v>13</v>
      </c>
      <c r="E51" s="413"/>
      <c r="F51" s="413"/>
      <c r="G51" s="255" t="str">
        <f xml:space="preserve"> IF(OR(G50="",K50="", G50="dd/mm/aaaa", K50="dd/mm/aaaa"),"REGISTRE FECHAS", O50-1)</f>
        <v>REGISTRE FECHAS</v>
      </c>
      <c r="H51" s="255"/>
      <c r="I51" s="5"/>
      <c r="J51" s="288" t="s">
        <v>14</v>
      </c>
      <c r="K51" s="288"/>
      <c r="L51" s="289" t="str">
        <f>IF(OR(G50="",K50="", G50="dd/mm/aaaa", K50="dd/mm/aaaa"),"REGISTRE FECHAS", O50-G51)</f>
        <v>REGISTRE FECHAS</v>
      </c>
      <c r="M51" s="289"/>
      <c r="N51" s="7"/>
      <c r="O51" s="7"/>
      <c r="P51" s="8"/>
      <c r="Q51" s="13"/>
    </row>
    <row r="52" spans="1:17" ht="7.5" customHeight="1" x14ac:dyDescent="0.2">
      <c r="A52" s="10"/>
      <c r="B52" s="369"/>
      <c r="C52" s="370"/>
      <c r="D52" s="370"/>
      <c r="E52" s="370"/>
      <c r="F52" s="370"/>
      <c r="G52" s="370"/>
      <c r="H52" s="370"/>
      <c r="I52" s="370"/>
      <c r="J52" s="370"/>
      <c r="K52" s="370"/>
      <c r="L52" s="370"/>
      <c r="M52" s="370"/>
      <c r="N52" s="370"/>
      <c r="O52" s="370"/>
      <c r="P52" s="371"/>
      <c r="Q52" s="13"/>
    </row>
    <row r="53" spans="1:17" ht="25.5" customHeight="1" x14ac:dyDescent="0.2">
      <c r="A53" s="10"/>
      <c r="B53" s="290" t="s">
        <v>94</v>
      </c>
      <c r="C53" s="291"/>
      <c r="D53" s="291"/>
      <c r="E53" s="37" t="s">
        <v>51</v>
      </c>
      <c r="F53" s="215" t="s">
        <v>29</v>
      </c>
      <c r="G53" s="215"/>
      <c r="H53" s="215"/>
      <c r="I53" s="215"/>
      <c r="J53" s="215"/>
      <c r="K53" s="37" t="s">
        <v>51</v>
      </c>
      <c r="L53" s="216" t="s">
        <v>1213</v>
      </c>
      <c r="M53" s="215"/>
      <c r="N53" s="215"/>
      <c r="O53" s="215"/>
      <c r="P53" s="36" t="s">
        <v>51</v>
      </c>
      <c r="Q53" s="13"/>
    </row>
    <row r="54" spans="1:17" ht="4.5" customHeight="1" x14ac:dyDescent="0.2">
      <c r="A54" s="10"/>
      <c r="B54" s="276"/>
      <c r="C54" s="276"/>
      <c r="D54" s="276"/>
      <c r="E54" s="276"/>
      <c r="F54" s="276"/>
      <c r="G54" s="276"/>
      <c r="H54" s="276"/>
      <c r="I54" s="276"/>
      <c r="J54" s="276"/>
      <c r="K54" s="276"/>
      <c r="L54" s="276"/>
      <c r="M54" s="276"/>
      <c r="N54" s="276"/>
      <c r="O54" s="276"/>
      <c r="P54" s="276"/>
      <c r="Q54" s="13"/>
    </row>
    <row r="55" spans="1:17" ht="33" customHeight="1" x14ac:dyDescent="0.2">
      <c r="A55" s="10"/>
      <c r="B55" s="278" t="s">
        <v>127</v>
      </c>
      <c r="C55" s="279"/>
      <c r="D55" s="279"/>
      <c r="E55" s="282"/>
      <c r="F55" s="282"/>
      <c r="G55" s="282"/>
      <c r="H55" s="283"/>
      <c r="J55" s="227" t="s">
        <v>1191</v>
      </c>
      <c r="K55" s="228"/>
      <c r="L55" s="228"/>
      <c r="M55" s="228"/>
      <c r="N55" s="229" t="e">
        <f>'Tablas con valores'!I7</f>
        <v>#VALUE!</v>
      </c>
      <c r="O55" s="229"/>
      <c r="P55" s="230"/>
      <c r="Q55" s="13"/>
    </row>
    <row r="56" spans="1:17" ht="25.5" customHeight="1" x14ac:dyDescent="0.2">
      <c r="A56" s="10"/>
      <c r="B56" s="253" t="s">
        <v>1189</v>
      </c>
      <c r="C56" s="254"/>
      <c r="D56" s="254"/>
      <c r="E56" s="382">
        <f>'Tablas con valores'!I11</f>
        <v>0</v>
      </c>
      <c r="F56" s="382"/>
      <c r="G56" s="382"/>
      <c r="H56" s="383"/>
      <c r="J56" s="290" t="s">
        <v>1190</v>
      </c>
      <c r="K56" s="291"/>
      <c r="L56" s="291"/>
      <c r="M56" s="291"/>
      <c r="N56" s="391" t="e">
        <f>'Tablas con valores'!I8</f>
        <v>#VALUE!</v>
      </c>
      <c r="O56" s="391"/>
      <c r="P56" s="392"/>
      <c r="Q56" s="13"/>
    </row>
    <row r="57" spans="1:17" ht="7.5" customHeight="1" thickBot="1" x14ac:dyDescent="0.25">
      <c r="A57" s="10"/>
      <c r="B57" s="190"/>
      <c r="C57" s="190"/>
      <c r="D57" s="190"/>
      <c r="E57" s="190"/>
      <c r="F57" s="190"/>
      <c r="G57" s="190"/>
      <c r="H57" s="190"/>
      <c r="I57" s="190"/>
      <c r="J57" s="190"/>
      <c r="K57" s="190"/>
      <c r="L57" s="190"/>
      <c r="M57" s="190"/>
      <c r="N57" s="190"/>
      <c r="O57" s="190"/>
      <c r="P57" s="190"/>
      <c r="Q57" s="11"/>
    </row>
    <row r="58" spans="1:17" ht="26" x14ac:dyDescent="0.2">
      <c r="A58" s="10"/>
      <c r="B58" s="384" t="s">
        <v>1188</v>
      </c>
      <c r="C58" s="385"/>
      <c r="D58" s="385"/>
      <c r="E58" s="385"/>
      <c r="F58" s="385"/>
      <c r="G58" s="385"/>
      <c r="H58" s="81"/>
      <c r="I58" s="34"/>
      <c r="J58" s="397" t="s">
        <v>1214</v>
      </c>
      <c r="K58" s="398"/>
      <c r="L58" s="398"/>
      <c r="M58" s="398"/>
      <c r="N58" s="235"/>
      <c r="O58" s="235"/>
      <c r="P58" s="236"/>
      <c r="Q58" s="13"/>
    </row>
    <row r="59" spans="1:17" ht="20" thickBot="1" x14ac:dyDescent="0.25">
      <c r="A59" s="10"/>
      <c r="B59" s="380" t="s">
        <v>1216</v>
      </c>
      <c r="C59" s="381"/>
      <c r="D59" s="381"/>
      <c r="E59" s="381"/>
      <c r="F59" s="393" t="e">
        <f>+IF(N58+N59&gt;N56,"Supera el valor maximo",N58+N59)</f>
        <v>#VALUE!</v>
      </c>
      <c r="G59" s="393"/>
      <c r="H59" s="394"/>
      <c r="I59" s="28"/>
      <c r="J59" s="252" t="s">
        <v>1215</v>
      </c>
      <c r="K59" s="196"/>
      <c r="L59" s="196"/>
      <c r="M59" s="196"/>
      <c r="N59" s="395"/>
      <c r="O59" s="395"/>
      <c r="P59" s="396"/>
      <c r="Q59" s="13"/>
    </row>
    <row r="60" spans="1:17" ht="6" customHeight="1" thickBot="1" x14ac:dyDescent="0.25">
      <c r="A60" s="10"/>
      <c r="B60" s="231"/>
      <c r="C60" s="231"/>
      <c r="D60" s="231"/>
      <c r="E60" s="231"/>
      <c r="F60" s="231"/>
      <c r="G60" s="231"/>
      <c r="H60" s="231"/>
      <c r="I60" s="231"/>
      <c r="J60" s="231"/>
      <c r="K60" s="231"/>
      <c r="L60" s="231"/>
      <c r="M60" s="231"/>
      <c r="N60" s="231"/>
      <c r="O60" s="231"/>
      <c r="P60" s="231"/>
      <c r="Q60" s="11"/>
    </row>
    <row r="61" spans="1:17" s="32" customFormat="1" ht="34.5" customHeight="1" x14ac:dyDescent="0.2">
      <c r="A61" s="10"/>
      <c r="B61" s="126" t="s">
        <v>116</v>
      </c>
      <c r="C61" s="127"/>
      <c r="D61" s="127"/>
      <c r="E61" s="127"/>
      <c r="F61" s="127"/>
      <c r="G61" s="130"/>
      <c r="H61" s="251" t="s">
        <v>111</v>
      </c>
      <c r="I61" s="251"/>
      <c r="J61" s="251"/>
      <c r="K61" s="251" t="s">
        <v>105</v>
      </c>
      <c r="L61" s="251"/>
      <c r="M61" s="251"/>
      <c r="N61" s="251" t="s">
        <v>112</v>
      </c>
      <c r="O61" s="251"/>
      <c r="P61" s="377"/>
      <c r="Q61" s="11"/>
    </row>
    <row r="62" spans="1:17" ht="15" x14ac:dyDescent="0.2">
      <c r="A62" s="10"/>
      <c r="B62" s="128"/>
      <c r="C62" s="129"/>
      <c r="D62" s="129"/>
      <c r="E62" s="129"/>
      <c r="F62" s="129"/>
      <c r="G62" s="131"/>
      <c r="H62" s="280"/>
      <c r="I62" s="280"/>
      <c r="J62" s="280"/>
      <c r="K62" s="281" t="str">
        <f>IF(H62="Aeropuertos (Art. 4 Lit.a)",'Tablas con valores'!$I$6,IF(H62="Zonas rurales (Art. 4 Lit. b)",DATOS!$A$5,DATOS!$A$6))</f>
        <v>NO CALCULADO</v>
      </c>
      <c r="L62" s="281"/>
      <c r="M62" s="281"/>
      <c r="N62" s="124"/>
      <c r="O62" s="124"/>
      <c r="P62" s="125"/>
      <c r="Q62" s="11"/>
    </row>
    <row r="63" spans="1:17" ht="15" x14ac:dyDescent="0.2">
      <c r="A63" s="10"/>
      <c r="B63" s="128"/>
      <c r="C63" s="129"/>
      <c r="D63" s="129"/>
      <c r="E63" s="129"/>
      <c r="F63" s="129"/>
      <c r="G63" s="131"/>
      <c r="H63" s="280"/>
      <c r="I63" s="280"/>
      <c r="J63" s="280"/>
      <c r="K63" s="281" t="str">
        <f>IF(H63="Aeropuertos (Art. 4 Lit.a)",'Tablas con valores'!$I$6,IF(H63="Zonas rurales (Art. 4 Lit. b)",DATOS!$A$5,DATOS!$A$6))</f>
        <v>NO CALCULADO</v>
      </c>
      <c r="L63" s="281"/>
      <c r="M63" s="281"/>
      <c r="N63" s="124"/>
      <c r="O63" s="124"/>
      <c r="P63" s="125"/>
      <c r="Q63" s="11"/>
    </row>
    <row r="64" spans="1:17" ht="30.75" customHeight="1" x14ac:dyDescent="0.2">
      <c r="A64" s="10"/>
      <c r="B64" s="128"/>
      <c r="C64" s="129"/>
      <c r="D64" s="129"/>
      <c r="E64" s="129"/>
      <c r="F64" s="129"/>
      <c r="G64" s="131"/>
      <c r="H64" s="132" t="s">
        <v>153</v>
      </c>
      <c r="I64" s="132"/>
      <c r="J64" s="132"/>
      <c r="K64" s="132"/>
      <c r="L64" s="132"/>
      <c r="M64" s="132"/>
      <c r="N64" s="225">
        <f>IF($G$61="NO", "NO OTORGADO", SUM(N62:P63))</f>
        <v>0</v>
      </c>
      <c r="O64" s="225"/>
      <c r="P64" s="226"/>
      <c r="Q64" s="11"/>
    </row>
    <row r="65" spans="1:17" ht="38.25" customHeight="1" thickBot="1" x14ac:dyDescent="0.25">
      <c r="A65" s="10"/>
      <c r="B65" s="240" t="s">
        <v>1201</v>
      </c>
      <c r="C65" s="241"/>
      <c r="D65" s="241"/>
      <c r="E65" s="378"/>
      <c r="F65" s="378"/>
      <c r="G65" s="378"/>
      <c r="H65" s="378"/>
      <c r="I65" s="378"/>
      <c r="J65" s="378"/>
      <c r="K65" s="378"/>
      <c r="L65" s="378"/>
      <c r="M65" s="378"/>
      <c r="N65" s="378"/>
      <c r="O65" s="378"/>
      <c r="P65" s="379"/>
      <c r="Q65" s="11"/>
    </row>
    <row r="66" spans="1:17" ht="7.5" customHeight="1" thickBot="1" x14ac:dyDescent="0.25">
      <c r="A66" s="12"/>
      <c r="B66" s="362"/>
      <c r="C66" s="362"/>
      <c r="D66" s="362"/>
      <c r="E66" s="362"/>
      <c r="F66" s="362"/>
      <c r="G66" s="362"/>
      <c r="H66" s="362"/>
      <c r="I66" s="362"/>
      <c r="J66" s="362"/>
      <c r="K66" s="362"/>
      <c r="L66" s="362"/>
      <c r="M66" s="362"/>
      <c r="N66" s="362"/>
      <c r="O66" s="362"/>
      <c r="P66" s="362"/>
      <c r="Q66" s="13"/>
    </row>
    <row r="67" spans="1:17" ht="26" x14ac:dyDescent="0.2">
      <c r="A67" s="31"/>
      <c r="B67" s="384" t="s">
        <v>154</v>
      </c>
      <c r="C67" s="385"/>
      <c r="D67" s="385"/>
      <c r="E67" s="385"/>
      <c r="F67" s="385"/>
      <c r="G67" s="80"/>
      <c r="H67" s="246" t="s">
        <v>17</v>
      </c>
      <c r="I67" s="246"/>
      <c r="J67" s="246"/>
      <c r="K67" s="172" t="s">
        <v>105</v>
      </c>
      <c r="L67" s="172"/>
      <c r="M67" s="172"/>
      <c r="N67" s="237" t="s">
        <v>16</v>
      </c>
      <c r="O67" s="237"/>
      <c r="P67" s="238"/>
      <c r="Q67" s="11"/>
    </row>
    <row r="68" spans="1:17" ht="15" x14ac:dyDescent="0.2">
      <c r="A68" s="10"/>
      <c r="B68" s="242" t="s">
        <v>1192</v>
      </c>
      <c r="C68" s="243"/>
      <c r="D68" s="243"/>
      <c r="E68" s="243"/>
      <c r="F68" s="247"/>
      <c r="G68" s="248"/>
      <c r="H68" s="170"/>
      <c r="I68" s="170"/>
      <c r="J68" s="171"/>
      <c r="K68" s="225" t="str">
        <f>IF(H68="TERRESTRE",'Tablas con valores'!I5,"REGISTRE VALOR =&gt;")</f>
        <v>REGISTRE VALOR =&gt;</v>
      </c>
      <c r="L68" s="225"/>
      <c r="M68" s="225"/>
      <c r="N68" s="123"/>
      <c r="O68" s="124"/>
      <c r="P68" s="125"/>
      <c r="Q68" s="11"/>
    </row>
    <row r="69" spans="1:17" ht="16" thickBot="1" x14ac:dyDescent="0.25">
      <c r="A69" s="10"/>
      <c r="B69" s="244"/>
      <c r="C69" s="245"/>
      <c r="D69" s="245"/>
      <c r="E69" s="245"/>
      <c r="F69" s="249"/>
      <c r="G69" s="250"/>
      <c r="H69" s="284"/>
      <c r="I69" s="284"/>
      <c r="J69" s="284"/>
      <c r="K69" s="122" t="str">
        <f>IF(H69="TERRESTRE",'Tablas con valores'!I5,"REGISTRE VALOR =&gt;")</f>
        <v>REGISTRE VALOR =&gt;</v>
      </c>
      <c r="L69" s="122"/>
      <c r="M69" s="122"/>
      <c r="N69" s="124"/>
      <c r="O69" s="124"/>
      <c r="P69" s="125"/>
      <c r="Q69" s="11"/>
    </row>
    <row r="70" spans="1:17" ht="6" customHeight="1" x14ac:dyDescent="0.2">
      <c r="A70" s="10"/>
      <c r="B70" s="363"/>
      <c r="C70" s="364"/>
      <c r="D70" s="364"/>
      <c r="E70" s="364"/>
      <c r="F70" s="364"/>
      <c r="G70" s="364"/>
      <c r="H70" s="364"/>
      <c r="I70" s="364"/>
      <c r="J70" s="364"/>
      <c r="K70" s="364"/>
      <c r="L70" s="364"/>
      <c r="M70" s="364"/>
      <c r="N70" s="364"/>
      <c r="O70" s="364"/>
      <c r="P70" s="365"/>
      <c r="Q70" s="11"/>
    </row>
    <row r="71" spans="1:17" ht="21.75" customHeight="1" x14ac:dyDescent="0.2">
      <c r="A71" s="10"/>
      <c r="B71" s="191" t="s">
        <v>97</v>
      </c>
      <c r="C71" s="192"/>
      <c r="D71" s="195" t="s">
        <v>1251</v>
      </c>
      <c r="E71" s="195"/>
      <c r="F71" s="182" t="s">
        <v>93</v>
      </c>
      <c r="G71" s="182"/>
      <c r="H71" s="182"/>
      <c r="I71" s="182"/>
      <c r="J71" s="182"/>
      <c r="K71" s="184" t="s">
        <v>52</v>
      </c>
      <c r="L71" s="211" t="s">
        <v>1194</v>
      </c>
      <c r="M71" s="212"/>
      <c r="N71" s="213" t="s">
        <v>53</v>
      </c>
      <c r="O71" s="211" t="s">
        <v>1194</v>
      </c>
      <c r="P71" s="232"/>
      <c r="Q71" s="11"/>
    </row>
    <row r="72" spans="1:17" ht="19.5" customHeight="1" thickBot="1" x14ac:dyDescent="0.25">
      <c r="A72" s="10"/>
      <c r="B72" s="193"/>
      <c r="C72" s="194"/>
      <c r="D72" s="196"/>
      <c r="E72" s="196"/>
      <c r="F72" s="183"/>
      <c r="G72" s="183"/>
      <c r="H72" s="183"/>
      <c r="I72" s="183"/>
      <c r="J72" s="183"/>
      <c r="K72" s="185"/>
      <c r="L72" s="233" t="s">
        <v>91</v>
      </c>
      <c r="M72" s="234"/>
      <c r="N72" s="214"/>
      <c r="O72" s="120" t="s">
        <v>91</v>
      </c>
      <c r="P72" s="121"/>
      <c r="Q72" s="11"/>
    </row>
    <row r="73" spans="1:17" ht="8.25" customHeight="1" thickBot="1" x14ac:dyDescent="0.25">
      <c r="A73" s="10"/>
      <c r="B73" s="190"/>
      <c r="C73" s="190"/>
      <c r="D73" s="190"/>
      <c r="E73" s="190"/>
      <c r="F73" s="190"/>
      <c r="G73" s="190"/>
      <c r="H73" s="190"/>
      <c r="I73" s="190"/>
      <c r="J73" s="190"/>
      <c r="K73" s="190"/>
      <c r="L73" s="190"/>
      <c r="M73" s="190"/>
      <c r="N73" s="190"/>
      <c r="O73" s="190"/>
      <c r="P73" s="190"/>
      <c r="Q73" s="11"/>
    </row>
    <row r="74" spans="1:17" ht="22.5" customHeight="1" x14ac:dyDescent="0.2">
      <c r="A74" s="10"/>
      <c r="B74" s="260" t="s">
        <v>117</v>
      </c>
      <c r="C74" s="261"/>
      <c r="D74" s="261"/>
      <c r="E74" s="261"/>
      <c r="F74" s="261"/>
      <c r="G74" s="261"/>
      <c r="H74" s="261"/>
      <c r="I74" s="261"/>
      <c r="J74" s="261"/>
      <c r="K74" s="80"/>
      <c r="L74" s="186" t="s">
        <v>16</v>
      </c>
      <c r="M74" s="187"/>
      <c r="N74" s="208"/>
      <c r="O74" s="209"/>
      <c r="P74" s="210"/>
      <c r="Q74" s="11"/>
    </row>
    <row r="75" spans="1:17" ht="15" x14ac:dyDescent="0.2">
      <c r="A75" s="12"/>
      <c r="B75" s="204" t="s">
        <v>1252</v>
      </c>
      <c r="C75" s="205"/>
      <c r="D75" s="205"/>
      <c r="E75" s="373" t="s">
        <v>98</v>
      </c>
      <c r="F75" s="373"/>
      <c r="G75" s="239"/>
      <c r="H75" s="239"/>
      <c r="I75" s="239"/>
      <c r="J75" s="239"/>
      <c r="K75" s="27" t="s">
        <v>103</v>
      </c>
      <c r="L75" s="328"/>
      <c r="M75" s="328"/>
      <c r="N75" s="15" t="s">
        <v>92</v>
      </c>
      <c r="O75" s="197"/>
      <c r="P75" s="198"/>
      <c r="Q75" s="13"/>
    </row>
    <row r="76" spans="1:17" ht="24" x14ac:dyDescent="0.2">
      <c r="A76" s="12"/>
      <c r="B76" s="204"/>
      <c r="C76" s="205"/>
      <c r="D76" s="205"/>
      <c r="E76" s="373"/>
      <c r="F76" s="373"/>
      <c r="G76" s="239"/>
      <c r="H76" s="239"/>
      <c r="I76" s="239"/>
      <c r="J76" s="239"/>
      <c r="K76" s="27" t="s">
        <v>104</v>
      </c>
      <c r="L76" s="199"/>
      <c r="M76" s="199"/>
      <c r="N76" s="16" t="s">
        <v>102</v>
      </c>
      <c r="O76" s="200"/>
      <c r="P76" s="201"/>
      <c r="Q76" s="13"/>
    </row>
    <row r="77" spans="1:17" ht="39.75" customHeight="1" thickBot="1" x14ac:dyDescent="0.25">
      <c r="A77" s="12"/>
      <c r="B77" s="206"/>
      <c r="C77" s="207"/>
      <c r="D77" s="207"/>
      <c r="E77" s="327" t="s">
        <v>99</v>
      </c>
      <c r="F77" s="327"/>
      <c r="G77" s="327"/>
      <c r="H77" s="327"/>
      <c r="I77" s="327"/>
      <c r="J77" s="327"/>
      <c r="K77" s="45" t="s">
        <v>100</v>
      </c>
      <c r="L77" s="202"/>
      <c r="M77" s="202"/>
      <c r="N77" s="17" t="s">
        <v>101</v>
      </c>
      <c r="O77" s="202"/>
      <c r="P77" s="203"/>
      <c r="Q77" s="13"/>
    </row>
    <row r="78" spans="1:17" ht="6" customHeight="1" thickBot="1" x14ac:dyDescent="0.25">
      <c r="A78" s="10"/>
      <c r="B78" s="190"/>
      <c r="C78" s="190"/>
      <c r="D78" s="190"/>
      <c r="E78" s="190"/>
      <c r="F78" s="190"/>
      <c r="G78" s="190"/>
      <c r="H78" s="190"/>
      <c r="I78" s="190"/>
      <c r="J78" s="190"/>
      <c r="K78" s="190"/>
      <c r="L78" s="190"/>
      <c r="M78" s="190"/>
      <c r="N78" s="190"/>
      <c r="O78" s="190"/>
      <c r="P78" s="190"/>
      <c r="Q78" s="11"/>
    </row>
    <row r="79" spans="1:17" ht="22.5" customHeight="1" x14ac:dyDescent="0.2">
      <c r="A79" s="10"/>
      <c r="B79" s="175" t="s">
        <v>126</v>
      </c>
      <c r="C79" s="176"/>
      <c r="D79" s="324"/>
      <c r="E79" s="324"/>
      <c r="F79" s="324"/>
      <c r="G79" s="324"/>
      <c r="H79" s="324"/>
      <c r="I79" s="23"/>
      <c r="J79" s="179" t="s">
        <v>139</v>
      </c>
      <c r="K79" s="179"/>
      <c r="L79" s="180"/>
      <c r="M79" s="180"/>
      <c r="N79" s="180"/>
      <c r="O79" s="180"/>
      <c r="P79" s="181"/>
      <c r="Q79" s="13"/>
    </row>
    <row r="80" spans="1:17" ht="39.75" customHeight="1" x14ac:dyDescent="0.2">
      <c r="A80" s="10"/>
      <c r="B80" s="177" t="s">
        <v>1208</v>
      </c>
      <c r="C80" s="178"/>
      <c r="D80" s="174"/>
      <c r="E80" s="174"/>
      <c r="F80" s="174"/>
      <c r="G80" s="174"/>
      <c r="H80" s="174"/>
      <c r="I80" s="34"/>
      <c r="J80" s="173" t="s">
        <v>140</v>
      </c>
      <c r="K80" s="173"/>
      <c r="L80" s="188"/>
      <c r="M80" s="188"/>
      <c r="N80" s="188"/>
      <c r="O80" s="188"/>
      <c r="P80" s="189"/>
      <c r="Q80" s="13"/>
    </row>
    <row r="81" spans="1:17" ht="16" thickBot="1" x14ac:dyDescent="0.25">
      <c r="A81" s="10"/>
      <c r="B81" s="321" t="s">
        <v>1195</v>
      </c>
      <c r="C81" s="322"/>
      <c r="D81" s="322"/>
      <c r="E81" s="322"/>
      <c r="F81" s="322"/>
      <c r="G81" s="322"/>
      <c r="H81" s="322"/>
      <c r="I81" s="322"/>
      <c r="J81" s="322"/>
      <c r="K81" s="322"/>
      <c r="L81" s="322"/>
      <c r="M81" s="322"/>
      <c r="N81" s="322"/>
      <c r="O81" s="322"/>
      <c r="P81" s="323"/>
      <c r="Q81" s="13"/>
    </row>
    <row r="82" spans="1:17" ht="7.5" customHeight="1" thickBot="1" x14ac:dyDescent="0.25">
      <c r="A82" s="308"/>
      <c r="B82" s="309"/>
      <c r="C82" s="309"/>
      <c r="D82" s="309"/>
      <c r="E82" s="309"/>
      <c r="F82" s="309"/>
      <c r="G82" s="309"/>
      <c r="H82" s="309"/>
      <c r="I82" s="309"/>
      <c r="J82" s="309"/>
      <c r="K82" s="309"/>
      <c r="L82" s="309"/>
      <c r="M82" s="309"/>
      <c r="N82" s="309"/>
      <c r="O82" s="309"/>
      <c r="P82" s="309"/>
      <c r="Q82" s="351"/>
    </row>
    <row r="83" spans="1:17" ht="45.75" customHeight="1" x14ac:dyDescent="0.2">
      <c r="A83" s="10"/>
      <c r="B83" s="69" t="s">
        <v>1224</v>
      </c>
      <c r="C83" s="339" t="s">
        <v>1194</v>
      </c>
      <c r="D83" s="339"/>
      <c r="E83" s="340" t="s">
        <v>1206</v>
      </c>
      <c r="F83" s="340"/>
      <c r="G83" s="325">
        <f>$D$27</f>
        <v>0</v>
      </c>
      <c r="H83" s="325"/>
      <c r="I83" s="325"/>
      <c r="J83" s="325"/>
      <c r="K83" s="341" t="s">
        <v>1184</v>
      </c>
      <c r="L83" s="341"/>
      <c r="M83" s="325"/>
      <c r="N83" s="325"/>
      <c r="O83" s="325"/>
      <c r="P83" s="326"/>
      <c r="Q83" s="13"/>
    </row>
    <row r="84" spans="1:17" ht="10.5" customHeight="1" thickBot="1" x14ac:dyDescent="0.25">
      <c r="A84" s="10"/>
      <c r="B84" s="318" t="s">
        <v>1193</v>
      </c>
      <c r="C84" s="319"/>
      <c r="D84" s="319"/>
      <c r="E84" s="319"/>
      <c r="F84" s="319"/>
      <c r="G84" s="319"/>
      <c r="H84" s="319"/>
      <c r="I84" s="319"/>
      <c r="J84" s="319"/>
      <c r="K84" s="319"/>
      <c r="L84" s="319"/>
      <c r="M84" s="319"/>
      <c r="N84" s="319"/>
      <c r="O84" s="319"/>
      <c r="P84" s="320"/>
      <c r="Q84" s="13"/>
    </row>
    <row r="85" spans="1:17" ht="6" customHeight="1" thickBot="1" x14ac:dyDescent="0.25">
      <c r="A85" s="10"/>
      <c r="B85" s="176"/>
      <c r="C85" s="176"/>
      <c r="D85" s="176"/>
      <c r="E85" s="176"/>
      <c r="F85" s="176"/>
      <c r="G85" s="176"/>
      <c r="H85" s="176"/>
      <c r="I85" s="176"/>
      <c r="J85" s="176"/>
      <c r="K85" s="176"/>
      <c r="L85" s="176"/>
      <c r="M85" s="176"/>
      <c r="N85" s="176"/>
      <c r="O85" s="176"/>
      <c r="P85" s="176"/>
      <c r="Q85" s="13"/>
    </row>
    <row r="86" spans="1:17" ht="50.25" customHeight="1" x14ac:dyDescent="0.2">
      <c r="A86" s="10"/>
      <c r="B86" s="333" t="s">
        <v>125</v>
      </c>
      <c r="C86" s="334"/>
      <c r="D86" s="334"/>
      <c r="E86" s="334"/>
      <c r="F86" s="334"/>
      <c r="G86" s="334"/>
      <c r="H86" s="335"/>
      <c r="I86" s="4"/>
      <c r="J86" s="336" t="s">
        <v>124</v>
      </c>
      <c r="K86" s="337"/>
      <c r="L86" s="337"/>
      <c r="M86" s="337"/>
      <c r="N86" s="337"/>
      <c r="O86" s="337"/>
      <c r="P86" s="338"/>
      <c r="Q86" s="13"/>
    </row>
    <row r="87" spans="1:17" ht="22.5" customHeight="1" x14ac:dyDescent="0.2">
      <c r="A87" s="10"/>
      <c r="B87" s="219"/>
      <c r="C87" s="220"/>
      <c r="D87" s="220"/>
      <c r="E87" s="220"/>
      <c r="F87" s="220"/>
      <c r="G87" s="220"/>
      <c r="H87" s="221"/>
      <c r="I87" s="4"/>
      <c r="J87" s="222" t="str">
        <f>$B$9</f>
        <v>EL ORDENADOR DEL GASTO</v>
      </c>
      <c r="K87" s="223"/>
      <c r="L87" s="223"/>
      <c r="M87" s="223"/>
      <c r="N87" s="223"/>
      <c r="O87" s="223"/>
      <c r="P87" s="224"/>
      <c r="Q87" s="13"/>
    </row>
    <row r="88" spans="1:17" ht="21" customHeight="1" x14ac:dyDescent="0.2">
      <c r="A88" s="10"/>
      <c r="B88" s="39" t="s">
        <v>7</v>
      </c>
      <c r="C88" s="349"/>
      <c r="D88" s="349"/>
      <c r="E88" s="349"/>
      <c r="F88" s="349"/>
      <c r="G88" s="349"/>
      <c r="H88" s="350"/>
      <c r="I88" s="4"/>
      <c r="J88" s="21" t="s">
        <v>50</v>
      </c>
      <c r="K88" s="217" t="str">
        <f>J14</f>
        <v>(registre nombre y apellidos)</v>
      </c>
      <c r="L88" s="217"/>
      <c r="M88" s="217"/>
      <c r="N88" s="217"/>
      <c r="O88" s="217"/>
      <c r="P88" s="218"/>
      <c r="Q88" s="13"/>
    </row>
    <row r="89" spans="1:17" ht="44.25" customHeight="1" thickBot="1" x14ac:dyDescent="0.25">
      <c r="A89" s="10"/>
      <c r="B89" s="40" t="s">
        <v>6</v>
      </c>
      <c r="C89" s="345"/>
      <c r="D89" s="345"/>
      <c r="E89" s="345"/>
      <c r="F89" s="345"/>
      <c r="G89" s="345"/>
      <c r="H89" s="346"/>
      <c r="I89" s="4"/>
      <c r="J89" s="22" t="s">
        <v>6</v>
      </c>
      <c r="K89" s="347"/>
      <c r="L89" s="347"/>
      <c r="M89" s="347"/>
      <c r="N89" s="347"/>
      <c r="O89" s="347"/>
      <c r="P89" s="348"/>
      <c r="Q89" s="13"/>
    </row>
    <row r="90" spans="1:17" ht="3" customHeight="1" thickBot="1" x14ac:dyDescent="0.25">
      <c r="A90" s="12"/>
      <c r="B90" s="332"/>
      <c r="C90" s="332"/>
      <c r="D90" s="332"/>
      <c r="E90" s="332"/>
      <c r="F90" s="332"/>
      <c r="G90" s="332"/>
      <c r="H90" s="332"/>
      <c r="I90" s="332"/>
      <c r="J90" s="332"/>
      <c r="K90" s="332"/>
      <c r="L90" s="332"/>
      <c r="M90" s="332"/>
      <c r="N90" s="332"/>
      <c r="O90" s="332"/>
      <c r="P90" s="332"/>
      <c r="Q90" s="13"/>
    </row>
    <row r="91" spans="1:17" ht="15" x14ac:dyDescent="0.2">
      <c r="A91" s="12"/>
      <c r="B91" s="342" t="s">
        <v>155</v>
      </c>
      <c r="C91" s="343"/>
      <c r="D91" s="343"/>
      <c r="E91" s="343"/>
      <c r="F91" s="343"/>
      <c r="G91" s="343"/>
      <c r="H91" s="343"/>
      <c r="I91" s="343"/>
      <c r="J91" s="343"/>
      <c r="K91" s="343"/>
      <c r="L91" s="343"/>
      <c r="M91" s="343"/>
      <c r="N91" s="343"/>
      <c r="O91" s="343"/>
      <c r="P91" s="344"/>
      <c r="Q91" s="13"/>
    </row>
    <row r="92" spans="1:17" ht="15" x14ac:dyDescent="0.2">
      <c r="A92" s="12"/>
      <c r="B92" s="329" t="s">
        <v>1222</v>
      </c>
      <c r="C92" s="330"/>
      <c r="D92" s="330"/>
      <c r="E92" s="330"/>
      <c r="F92" s="330"/>
      <c r="G92" s="330"/>
      <c r="H92" s="330"/>
      <c r="I92" s="330"/>
      <c r="J92" s="330"/>
      <c r="K92" s="330"/>
      <c r="L92" s="330"/>
      <c r="M92" s="330"/>
      <c r="N92" s="330"/>
      <c r="O92" s="330"/>
      <c r="P92" s="331"/>
      <c r="Q92" s="13"/>
    </row>
    <row r="93" spans="1:17" ht="27.75" customHeight="1" x14ac:dyDescent="0.2">
      <c r="A93" s="12"/>
      <c r="B93" s="315" t="s">
        <v>157</v>
      </c>
      <c r="C93" s="316"/>
      <c r="D93" s="316"/>
      <c r="E93" s="316"/>
      <c r="F93" s="316"/>
      <c r="G93" s="316"/>
      <c r="H93" s="316"/>
      <c r="I93" s="316"/>
      <c r="J93" s="316"/>
      <c r="K93" s="316"/>
      <c r="L93" s="316"/>
      <c r="M93" s="316"/>
      <c r="N93" s="316"/>
      <c r="O93" s="316"/>
      <c r="P93" s="317"/>
      <c r="Q93" s="13"/>
    </row>
    <row r="94" spans="1:17" ht="50.25" customHeight="1" x14ac:dyDescent="0.2">
      <c r="A94" s="12"/>
      <c r="B94" s="315" t="s">
        <v>1286</v>
      </c>
      <c r="C94" s="316"/>
      <c r="D94" s="316"/>
      <c r="E94" s="316"/>
      <c r="F94" s="316"/>
      <c r="G94" s="316"/>
      <c r="H94" s="316"/>
      <c r="I94" s="316"/>
      <c r="J94" s="316"/>
      <c r="K94" s="316"/>
      <c r="L94" s="316"/>
      <c r="M94" s="316"/>
      <c r="N94" s="316"/>
      <c r="O94" s="316"/>
      <c r="P94" s="317"/>
      <c r="Q94" s="13"/>
    </row>
    <row r="95" spans="1:17" ht="51.75" customHeight="1" x14ac:dyDescent="0.2">
      <c r="A95" s="12"/>
      <c r="B95" s="315" t="s">
        <v>1217</v>
      </c>
      <c r="C95" s="316"/>
      <c r="D95" s="316"/>
      <c r="E95" s="316"/>
      <c r="F95" s="316"/>
      <c r="G95" s="316"/>
      <c r="H95" s="316"/>
      <c r="I95" s="316"/>
      <c r="J95" s="316"/>
      <c r="K95" s="316"/>
      <c r="L95" s="316"/>
      <c r="M95" s="316"/>
      <c r="N95" s="316"/>
      <c r="O95" s="316"/>
      <c r="P95" s="317"/>
      <c r="Q95" s="13"/>
    </row>
    <row r="96" spans="1:17" ht="39" customHeight="1" thickBot="1" x14ac:dyDescent="0.25">
      <c r="A96" s="19"/>
      <c r="B96" s="312" t="s">
        <v>1221</v>
      </c>
      <c r="C96" s="313"/>
      <c r="D96" s="313"/>
      <c r="E96" s="313"/>
      <c r="F96" s="313"/>
      <c r="G96" s="313"/>
      <c r="H96" s="313"/>
      <c r="I96" s="313"/>
      <c r="J96" s="313"/>
      <c r="K96" s="313"/>
      <c r="L96" s="313"/>
      <c r="M96" s="313"/>
      <c r="N96" s="313"/>
      <c r="O96" s="313"/>
      <c r="P96" s="314"/>
      <c r="Q96" s="20"/>
    </row>
  </sheetData>
  <sheetProtection algorithmName="SHA-512" hashValue="kep73VOGLbJbzdyXBWVxpuV9RXMc7fDzxQ+ZW/xbzQct4tydn2FAnvorpamoMZ0lCdIMTvfcrsk0unlyPUBVmw==" saltValue="tF55nTOHN0CpQR55cjc++g==" spinCount="100000" sheet="1" selectLockedCells="1"/>
  <protectedRanges>
    <protectedRange sqref="C88 J89 B89 B86:C87 D89" name="Rango35"/>
    <protectedRange sqref="J89:K89 B89" name="Rango32"/>
    <protectedRange sqref="G67 F79 P74 K74 P79:P85 K80:K82 K85 P58:P59 H58:H59" name="Rango21"/>
    <protectedRange sqref="C88 B86:C87 D89" name="Rango31"/>
    <protectedRange sqref="G61" name="Rango21_1"/>
  </protectedRanges>
  <dataConsolidate/>
  <mergeCells count="193">
    <mergeCell ref="E56:H56"/>
    <mergeCell ref="B67:F67"/>
    <mergeCell ref="A1:Q1"/>
    <mergeCell ref="B45:N48"/>
    <mergeCell ref="A43:Q43"/>
    <mergeCell ref="A44:Q44"/>
    <mergeCell ref="C18:E18"/>
    <mergeCell ref="D50:E50"/>
    <mergeCell ref="N56:P56"/>
    <mergeCell ref="J56:M56"/>
    <mergeCell ref="F59:H59"/>
    <mergeCell ref="B58:G58"/>
    <mergeCell ref="N59:P59"/>
    <mergeCell ref="J58:M58"/>
    <mergeCell ref="G50:H50"/>
    <mergeCell ref="K50:L50"/>
    <mergeCell ref="B41:C41"/>
    <mergeCell ref="D41:H41"/>
    <mergeCell ref="J41:K41"/>
    <mergeCell ref="L41:P41"/>
    <mergeCell ref="O50:P50"/>
    <mergeCell ref="D51:F51"/>
    <mergeCell ref="B19:C19"/>
    <mergeCell ref="D19:P20"/>
    <mergeCell ref="A82:Q82"/>
    <mergeCell ref="B26:P26"/>
    <mergeCell ref="B28:P28"/>
    <mergeCell ref="B30:P30"/>
    <mergeCell ref="B40:P40"/>
    <mergeCell ref="B57:P57"/>
    <mergeCell ref="B66:P66"/>
    <mergeCell ref="B70:P70"/>
    <mergeCell ref="K27:M27"/>
    <mergeCell ref="A34:Q34"/>
    <mergeCell ref="A36:Q36"/>
    <mergeCell ref="A38:Q38"/>
    <mergeCell ref="B52:P52"/>
    <mergeCell ref="F29:G29"/>
    <mergeCell ref="E75:F76"/>
    <mergeCell ref="D31:H31"/>
    <mergeCell ref="B31:C31"/>
    <mergeCell ref="B37:D37"/>
    <mergeCell ref="N61:P61"/>
    <mergeCell ref="H62:J62"/>
    <mergeCell ref="K62:M62"/>
    <mergeCell ref="E65:P65"/>
    <mergeCell ref="N63:P63"/>
    <mergeCell ref="B59:E59"/>
    <mergeCell ref="B96:P96"/>
    <mergeCell ref="B95:P95"/>
    <mergeCell ref="B84:P84"/>
    <mergeCell ref="B81:P81"/>
    <mergeCell ref="D79:H79"/>
    <mergeCell ref="M83:P83"/>
    <mergeCell ref="E77:J77"/>
    <mergeCell ref="L77:M77"/>
    <mergeCell ref="L75:M75"/>
    <mergeCell ref="B92:P92"/>
    <mergeCell ref="B90:P90"/>
    <mergeCell ref="B85:P85"/>
    <mergeCell ref="B86:H86"/>
    <mergeCell ref="J86:P86"/>
    <mergeCell ref="C83:D83"/>
    <mergeCell ref="E83:F83"/>
    <mergeCell ref="G83:J83"/>
    <mergeCell ref="K83:L83"/>
    <mergeCell ref="B93:P93"/>
    <mergeCell ref="B94:P94"/>
    <mergeCell ref="B91:P91"/>
    <mergeCell ref="C89:H89"/>
    <mergeCell ref="K89:P89"/>
    <mergeCell ref="C88:H88"/>
    <mergeCell ref="B42:F42"/>
    <mergeCell ref="G42:P42"/>
    <mergeCell ref="B39:C39"/>
    <mergeCell ref="D39:H39"/>
    <mergeCell ref="M50:N50"/>
    <mergeCell ref="B49:P49"/>
    <mergeCell ref="L15:M15"/>
    <mergeCell ref="N15:P15"/>
    <mergeCell ref="F15:J15"/>
    <mergeCell ref="A32:P32"/>
    <mergeCell ref="E37:P37"/>
    <mergeCell ref="J39:L39"/>
    <mergeCell ref="M39:P39"/>
    <mergeCell ref="B17:P17"/>
    <mergeCell ref="G51:H51"/>
    <mergeCell ref="B50:C51"/>
    <mergeCell ref="B74:J74"/>
    <mergeCell ref="N31:P31"/>
    <mergeCell ref="B25:P25"/>
    <mergeCell ref="B27:C27"/>
    <mergeCell ref="D27:H27"/>
    <mergeCell ref="K29:L29"/>
    <mergeCell ref="B33:P33"/>
    <mergeCell ref="B35:D35"/>
    <mergeCell ref="E35:P35"/>
    <mergeCell ref="B54:P54"/>
    <mergeCell ref="C29:E29"/>
    <mergeCell ref="B55:D55"/>
    <mergeCell ref="N62:P62"/>
    <mergeCell ref="H63:J63"/>
    <mergeCell ref="K63:M63"/>
    <mergeCell ref="E55:H55"/>
    <mergeCell ref="H69:J69"/>
    <mergeCell ref="O27:P27"/>
    <mergeCell ref="K31:L31"/>
    <mergeCell ref="J51:K51"/>
    <mergeCell ref="L51:M51"/>
    <mergeCell ref="B53:D53"/>
    <mergeCell ref="F53:J53"/>
    <mergeCell ref="L53:O53"/>
    <mergeCell ref="K88:P88"/>
    <mergeCell ref="B87:H87"/>
    <mergeCell ref="J87:P87"/>
    <mergeCell ref="N64:P64"/>
    <mergeCell ref="K68:M68"/>
    <mergeCell ref="J55:M55"/>
    <mergeCell ref="N55:P55"/>
    <mergeCell ref="B60:P60"/>
    <mergeCell ref="O71:P71"/>
    <mergeCell ref="L72:M72"/>
    <mergeCell ref="N58:P58"/>
    <mergeCell ref="N67:P67"/>
    <mergeCell ref="N69:P69"/>
    <mergeCell ref="G75:J76"/>
    <mergeCell ref="B65:D65"/>
    <mergeCell ref="B68:E69"/>
    <mergeCell ref="H67:J67"/>
    <mergeCell ref="F68:G69"/>
    <mergeCell ref="H61:J61"/>
    <mergeCell ref="K61:M61"/>
    <mergeCell ref="J59:M59"/>
    <mergeCell ref="B56:D56"/>
    <mergeCell ref="H68:J68"/>
    <mergeCell ref="K67:M67"/>
    <mergeCell ref="J80:K80"/>
    <mergeCell ref="D80:H80"/>
    <mergeCell ref="B79:C79"/>
    <mergeCell ref="B80:C80"/>
    <mergeCell ref="J79:K79"/>
    <mergeCell ref="L79:P79"/>
    <mergeCell ref="F71:J72"/>
    <mergeCell ref="K71:K72"/>
    <mergeCell ref="L74:M74"/>
    <mergeCell ref="L80:P80"/>
    <mergeCell ref="B73:P73"/>
    <mergeCell ref="B71:C72"/>
    <mergeCell ref="D71:E72"/>
    <mergeCell ref="O75:P75"/>
    <mergeCell ref="L76:M76"/>
    <mergeCell ref="O76:P76"/>
    <mergeCell ref="O77:P77"/>
    <mergeCell ref="B75:D77"/>
    <mergeCell ref="B78:P78"/>
    <mergeCell ref="N74:P74"/>
    <mergeCell ref="L71:M71"/>
    <mergeCell ref="N71:N72"/>
    <mergeCell ref="O72:P72"/>
    <mergeCell ref="K69:M69"/>
    <mergeCell ref="N68:P68"/>
    <mergeCell ref="B61:F64"/>
    <mergeCell ref="G61:G64"/>
    <mergeCell ref="H64:M64"/>
    <mergeCell ref="B2:N5"/>
    <mergeCell ref="B8:P8"/>
    <mergeCell ref="B9:P9"/>
    <mergeCell ref="B11:P11"/>
    <mergeCell ref="B23:P23"/>
    <mergeCell ref="O14:P14"/>
    <mergeCell ref="B15:C15"/>
    <mergeCell ref="D15:E15"/>
    <mergeCell ref="H18:I18"/>
    <mergeCell ref="J18:M18"/>
    <mergeCell ref="N18:O18"/>
    <mergeCell ref="B21:D21"/>
    <mergeCell ref="E21:G21"/>
    <mergeCell ref="B7:D7"/>
    <mergeCell ref="E7:H7"/>
    <mergeCell ref="B22:P22"/>
    <mergeCell ref="B10:P10"/>
    <mergeCell ref="B13:P13"/>
    <mergeCell ref="B6:P6"/>
    <mergeCell ref="I7:J7"/>
    <mergeCell ref="L7:P7"/>
    <mergeCell ref="B12:P12"/>
    <mergeCell ref="B16:P16"/>
    <mergeCell ref="H21:P21"/>
    <mergeCell ref="B24:P24"/>
    <mergeCell ref="B20:C20"/>
    <mergeCell ref="B14:D14"/>
    <mergeCell ref="H14:I14"/>
    <mergeCell ref="J14:M14"/>
  </mergeCells>
  <conditionalFormatting sqref="B60 B70">
    <cfRule type="containsText" dxfId="7" priority="13" operator="containsText" text="SUPERA LOS VIATICOS PERMITIDOS">
      <formula>NOT(ISERROR(SEARCH("SUPERA LOS VIATICOS PERMITIDOS",B60)))</formula>
    </cfRule>
    <cfRule type="containsText" dxfId="6" priority="11" operator="containsText" text="NO ASIGNADO">
      <formula>NOT(ISERROR(SEARCH("NO ASIGNADO",B60)))</formula>
    </cfRule>
  </conditionalFormatting>
  <conditionalFormatting sqref="B9:P9">
    <cfRule type="cellIs" dxfId="5" priority="14" operator="equal">
      <formula>#REF!</formula>
    </cfRule>
  </conditionalFormatting>
  <conditionalFormatting sqref="G67">
    <cfRule type="cellIs" dxfId="4" priority="6" operator="equal">
      <formula>"NO"</formula>
    </cfRule>
  </conditionalFormatting>
  <conditionalFormatting sqref="H58 F59 G61">
    <cfRule type="containsText" dxfId="3" priority="10" operator="containsText" text="NO">
      <formula>NOT(ISERROR(SEARCH("NO",F58)))</formula>
    </cfRule>
  </conditionalFormatting>
  <conditionalFormatting sqref="K74">
    <cfRule type="cellIs" dxfId="2" priority="5" operator="equal">
      <formula>"NO"</formula>
    </cfRule>
  </conditionalFormatting>
  <conditionalFormatting sqref="N58:N59">
    <cfRule type="containsText" dxfId="1" priority="1" operator="containsText" text="NO">
      <formula>NOT(ISERROR(SEARCH("NO",N58)))</formula>
    </cfRule>
  </conditionalFormatting>
  <conditionalFormatting sqref="N64:P64">
    <cfRule type="containsText" dxfId="0" priority="3" operator="containsText" text="NO OTORGADO">
      <formula>NOT(ISERROR(SEARCH("NO OTORGADO",N64)))</formula>
    </cfRule>
  </conditionalFormatting>
  <dataValidations xWindow="550" yWindow="344" count="60">
    <dataValidation showInputMessage="1" showErrorMessage="1" errorTitle="GASTOS DE TRANSPORTE" error="Seleccionar &quot;SI&quot; si requiere liquidación de gastos de transporte" promptTitle="DATOS ITINERARIO TIQUETE AÉREO" prompt="Registre el itinerario que requiere para su tiquete aéreo._x000a__x000a_RECUERDE CONTAR CON LA DISPONIBILIDAD PRESUPUESTAL PARA LOS GASTOS ASIGNADOS." sqref="B71:C72" xr:uid="{00000000-0002-0000-0000-000000000000}"/>
    <dataValidation type="list" allowBlank="1" showInputMessage="1" showErrorMessage="1" promptTitle="TIPO DE TRANSPORTE" prompt="Seleccione de la lista desplegable según el tipo de transporte que requiera." sqref="H69:J69" xr:uid="{00000000-0002-0000-0000-000001000000}">
      <formula1>"AEREO, TERRESTRE, FLUVIAL, MARITIMO, OTRO"</formula1>
    </dataValidation>
    <dataValidation type="list" allowBlank="1" showInputMessage="1" showErrorMessage="1" promptTitle="EVENTO" prompt="Identifique el caracter del evento" sqref="D41:I41" xr:uid="{00000000-0002-0000-0000-000002000000}">
      <formula1>EVENTO</formula1>
    </dataValidation>
    <dataValidation type="list" allowBlank="1" showInputMessage="1" showErrorMessage="1" sqref="K53 E53 P53" xr:uid="{00000000-0002-0000-0000-000003000000}">
      <formula1>"SI, NO"</formula1>
    </dataValidation>
    <dataValidation type="list" allowBlank="1" showInputMessage="1" showErrorMessage="1" promptTitle="DEPARTAMENTO" prompt="Seleccione de la lista de desplegable el Departamento al cual va a desplazarse a cumplir con la actividad." sqref="D39:H39" xr:uid="{00000000-0002-0000-0000-000004000000}">
      <formula1>DEPARTAMENTO</formula1>
    </dataValidation>
    <dataValidation allowBlank="1" showInputMessage="1" showErrorMessage="1" promptTitle="OBJETO DEL APOYO ECONÓMICO" prompt="Registre el objetivo del Apoyo Económico detalladamente. Puede usar verbos como Participar, visitar, Asistir a reunión, Atender, Realizar. _x000a_Puede describir las actividades de interés institucional para las cuales requiere el desplazamiento." sqref="E37:P37" xr:uid="{00000000-0002-0000-0000-000005000000}"/>
    <dataValidation allowBlank="1" showInputMessage="1" showErrorMessage="1" promptTitle="PROYECCIÓN MENSUAL DE PAGO" prompt="Corresponde al Valor mensualizado de pago. Para Invitados y Miembros de Comités Institucionales se registra el total de días de la actividad. " sqref="E55:H55" xr:uid="{00000000-0002-0000-0000-000006000000}"/>
    <dataValidation allowBlank="1" showInputMessage="1" showErrorMessage="1" prompt="Registre el nombre de la persona competente que aprueba el apoyo económico_x000a_" sqref="C88:H88" xr:uid="{00000000-0002-0000-0000-000007000000}"/>
    <dataValidation allowBlank="1" showInputMessage="1" showErrorMessage="1" prompt="Registre el nombre del ordenador del gasto que ordena el apoyo y demás gastos autorizados" sqref="K88:P88" xr:uid="{00000000-0002-0000-0000-000008000000}"/>
    <dataValidation type="list" allowBlank="1" showInputMessage="1" showErrorMessage="1" promptTitle="LIQUIDACIÓN  DE INSCRIP/MATRIC" prompt="Registre si requiere liquidación de gastos de inscripción o matricula_x000a_" sqref="K74" xr:uid="{00000000-0002-0000-0000-000009000000}">
      <formula1>"SI, NO"</formula1>
    </dataValidation>
    <dataValidation allowBlank="1" showInputMessage="1" showErrorMessage="1" prompt="Registre fecha de inicio de la actividad. Sin incluir desplazamientos." sqref="G50:H50" xr:uid="{00000000-0002-0000-0000-00000A000000}"/>
    <dataValidation allowBlank="1" showInputMessage="1" showErrorMessage="1" prompt="Registre fecha en la cual termina la actividad. Sin incluir desplazamientos." sqref="K50:L50" xr:uid="{00000000-0002-0000-0000-00000B000000}"/>
    <dataValidation type="list" allowBlank="1" showInputMessage="1" showErrorMessage="1" promptTitle="TIPO DE VINCULACIÓN" prompt="Seleccione de la lista de desplegable el TIPO DE VINCULACIÓN" sqref="I29" xr:uid="{00000000-0002-0000-0000-00000C000000}">
      <formula1>"Docente Planta, Docente transitorio, Administrativo Planta, Administrativo Transitorio"</formula1>
    </dataValidation>
    <dataValidation allowBlank="1" showInputMessage="1" showErrorMessage="1" promptTitle="DEPENDENCIA ACADÉM/ADMINIST" prompt="Registre la Facultad/Programa/dependencia a la cual esta adscrito" sqref="D31" xr:uid="{00000000-0002-0000-0000-00000D000000}"/>
    <dataValidation allowBlank="1" showInputMessage="1" showErrorMessage="1" promptTitle="TIPO DE VINCULACIÓN" prompt="Seleccione de la lista de desplegable el TIPO DE VINCULACIÓN" sqref="H29" xr:uid="{00000000-0002-0000-0000-00000E000000}"/>
    <dataValidation type="list" allowBlank="1" showInputMessage="1" showErrorMessage="1" promptTitle="Rubro o Proyecto Especial" prompt="Seleccione de la lista desplegable si el presupuesto corresponde a un rubro del presupuesto de Funcionamiento o a un Proyecto Especial." sqref="D15:E15" xr:uid="{00000000-0002-0000-0000-00000F000000}">
      <formula1>"Rubro, Proyecto especial"</formula1>
    </dataValidation>
    <dataValidation allowBlank="1" showInputMessage="1" showErrorMessage="1" prompt="El apoyo económico y demás gastos se entenderá aprobados si lleva la firma respectiva de aprobación. FIRMA ELECTRÓNICA EN CUMPLIMIENTO A LA NORMATIVA DE LA UNIVERSIDAD." sqref="C89:H89" xr:uid="{00000000-0002-0000-0000-000010000000}"/>
    <dataValidation allowBlank="1" showInputMessage="1" showErrorMessage="1" prompt="El apoyo económico y demás gastos se entenderán que fue autorizados si lleva la firma del ordenador del gasto. FIRMA ELECTRÓNICA EN CUMPLIMIENTO A LA NORMATIVA DE LA UNIVERSIDAD." sqref="K89:P89" xr:uid="{00000000-0002-0000-0000-000011000000}"/>
    <dataValidation type="list" allowBlank="1" showInputMessage="1" showErrorMessage="1" promptTitle="LIQUIDACIÓN DE APOYO ECONÓMICO" prompt="Registre si requiere otorgar gastos de Alojamiento y/o comidas" sqref="H58" xr:uid="{00000000-0002-0000-0000-000012000000}">
      <formula1>"SI, NO"</formula1>
    </dataValidation>
    <dataValidation type="list" allowBlank="1" showInputMessage="1" showErrorMessage="1" promptTitle="GASTOS DE TRANSPORTE" prompt="Registre si requiere otorgar gastos de transporte." sqref="G67" xr:uid="{00000000-0002-0000-0000-000013000000}">
      <formula1>"SI, NO"</formula1>
    </dataValidation>
    <dataValidation operator="lessThanOrEqual" allowBlank="1" showInputMessage="1" showErrorMessage="1" sqref="N56:P56" xr:uid="{00000000-0002-0000-0000-000014000000}"/>
    <dataValidation allowBlank="1" showInputMessage="1" showErrorMessage="1" promptTitle="CORREO ELECTRÓNICO CONTACTO" prompt="Indicar el e-mail de la persona encargada de recibir notificaciones del estado del apoyo económico." sqref="N31:P31" xr:uid="{00000000-0002-0000-0000-000015000000}"/>
    <dataValidation allowBlank="1" showInputMessage="1" showErrorMessage="1" promptTitle="NOMBRE DEL SOLICITANTE" sqref="L79:P79" xr:uid="{00000000-0002-0000-0000-000016000000}"/>
    <dataValidation allowBlank="1" showInputMessage="1" showErrorMessage="1" promptTitle="AUTORIZACIÓN" prompt="Corresponde al ORDENADOR DEL GASTO que otorga el apoyo económico y demas gastos autorizados." sqref="J87:P87" xr:uid="{00000000-0002-0000-0000-000017000000}"/>
    <dataValidation allowBlank="1" showInputMessage="1" showErrorMessage="1" prompt="Persona que recibe el apoyo económico y los demás gastos autorizados" sqref="B91:B92 C91:P91" xr:uid="{00000000-0002-0000-0000-000018000000}"/>
    <dataValidation allowBlank="1" showInputMessage="1" showErrorMessage="1" promptTitle="BENEFICIARIO" prompt="Corresponde a la persona que recibirá el apoyo económico y demás gastos autorizados por el ordenador del gasto" sqref="E83 G83" xr:uid="{00000000-0002-0000-0000-000019000000}"/>
    <dataValidation allowBlank="1" showInputMessage="1" showErrorMessage="1" promptTitle="RESOLUCIÓN ORDENACIÓN DEL GASTO" prompt="Registre la Información del la resolución de ordenación del gasto y la información del presupuesto a ejecutar." sqref="B14:D14" xr:uid="{00000000-0002-0000-0000-00001A000000}"/>
    <dataValidation allowBlank="1" showInputMessage="1" showErrorMessage="1" promptTitle="CELDA CON AUTO RELLENO" prompt="Celda con Auto Relleno debe primero diligenciar la Información Personal del Beneficiario a partir de la fila 25" sqref="F18:P18 B18:C18" xr:uid="{00000000-0002-0000-0000-00001B000000}"/>
    <dataValidation allowBlank="1" showInputMessage="1" showErrorMessage="1" promptTitle="TELEFONO CONTACTO" prompt="Indicar extensión o teléfono de la persona encargada de recibir notificaciones del estado del Apoyo Económico." sqref="K31:L31" xr:uid="{00000000-0002-0000-0000-00001C000000}"/>
    <dataValidation allowBlank="1" showInputMessage="1" showErrorMessage="1" promptTitle="FECHA DE INICIO Y TERMINA" prompt="Corresponde a las fechas de inicio y fin de la Contratación, para el caso de Invitados corresponde a la fecha del Acta en la cual se dió aval._x000a_" sqref="M29:P29" xr:uid="{00000000-0002-0000-0000-00001D000000}"/>
    <dataValidation allowBlank="1" showInputMessage="1" showErrorMessage="1" promptTitle="NOMBRE DEL EVENTO" prompt="Digite el nombre de la entidad y el evento para el cual requiere Apoyo Económico" sqref="E35:P35" xr:uid="{00000000-0002-0000-0000-00001E000000}"/>
    <dataValidation type="list" allowBlank="1" showInputMessage="1" showErrorMessage="1" promptTitle="DESCRIPCIÓN" prompt="Seleccione la descripción del evento" sqref="L41:P41" xr:uid="{00000000-0002-0000-0000-00001F000000}">
      <formula1>INDIRECT(D41)</formula1>
    </dataValidation>
    <dataValidation type="list" allowBlank="1" showInputMessage="1" showErrorMessage="1" promptTitle="SOLICITANTE" prompt="Seleccione el solicitante según corresponda (Verificar contrato o Acto Administrativo de vinculación)" sqref="D79:H79" xr:uid="{00000000-0002-0000-0000-000020000000}">
      <formula1>INDIRECT(C$29)</formula1>
    </dataValidation>
    <dataValidation type="custom" showInputMessage="1" showErrorMessage="1" errorTitle="Gasto de Movilidad" error="Si requiere gastos de movilidad seleccione &quot;SI&quot;" promptTitle="Gasto de Movilidad" sqref="N64:P64" xr:uid="{00000000-0002-0000-0000-000021000000}">
      <formula1>$G$61="SI"</formula1>
    </dataValidation>
    <dataValidation type="custom" showInputMessage="1" showErrorMessage="1" errorTitle="GASTOS DE INSCRIPCIÓN" error="Si requiere gastos de inscripción seleccione &quot;SI&quot;" sqref="N74:P74 G75:J76 L75:M77" xr:uid="{00000000-0002-0000-0000-000022000000}">
      <formula1>$K$74="SI"</formula1>
    </dataValidation>
    <dataValidation type="list" allowBlank="1" showInputMessage="1" showErrorMessage="1" error="Seleccione la ciudad o municipio Destino" promptTitle="CIUDAD O MUNICIPIO" prompt="Seleccione de la Lista Desplegable la ciudad o municipio al cual debe desplazarse para cumplir con la actividad institucional." sqref="M39:P39" xr:uid="{00000000-0002-0000-0000-000023000000}">
      <formula1>INDIRECT($D$39)</formula1>
    </dataValidation>
    <dataValidation type="custom" showInputMessage="1" showErrorMessage="1" errorTitle="TRANSPORTE AEREO" error="Seleccione &quot;SI&quot;, si requiere liquidación de transporte aereo" sqref="F71:J72 L72:M72 O71:P72" xr:uid="{00000000-0002-0000-0000-000024000000}">
      <formula1>$G$67="SI"</formula1>
    </dataValidation>
    <dataValidation type="custom" allowBlank="1" showInputMessage="1" showErrorMessage="1" sqref="K68:M69" xr:uid="{00000000-0002-0000-0000-000025000000}">
      <formula1>G67="SI"</formula1>
    </dataValidation>
    <dataValidation type="custom" allowBlank="1" showInputMessage="1" showErrorMessage="1" errorTitle="GASTOS DE TRANSPORTE" error="Seleccione &quot;SI&quot; si requiere gastos de transporte" promptTitle="DISTANCIA EN KM. TRANSPORTE TERR" prompt="Diligencie la distancia en KM desde ciudad origen a ciudad destino (Ida y Regreso). SOLO PARA GASTOS DE TRANSPORTE TERRESTRE" sqref="F68:G69" xr:uid="{00000000-0002-0000-0000-000026000000}">
      <formula1>$G$67="SI"</formula1>
    </dataValidation>
    <dataValidation type="custom" showInputMessage="1" showErrorMessage="1" errorTitle="GASTOS DE TRANSPORTE" error="Seleccione &quot;SI&quot; si requiere gastos de transporte._x000a_Seleccione el &quot;TIPO DE TRANSPORTE&quot;_x000a_Revise si el valor otorgado es mayor al valor máximo permitido." sqref="N68:P69" xr:uid="{00000000-0002-0000-0000-000027000000}">
      <formula1>AND($G$67="SI", $N$68&lt;=$K$68, OR(H68="TERRESTRE", H68="AEREO", H68="FLUVIAL", H68="MARITIMO", H68="OTRO"))</formula1>
    </dataValidation>
    <dataValidation type="custom" showInputMessage="1" showErrorMessage="1" errorTitle="GASTOS DE INSCRIPCION" error="Si requiere gastos de inscripción seleccione &quot;SI&quot;" sqref="O75:P75 O77:P77" xr:uid="{00000000-0002-0000-0000-000028000000}">
      <formula1>$K$74="SI"</formula1>
    </dataValidation>
    <dataValidation type="custom" showInputMessage="1" showErrorMessage="1" errorTitle="GASTO DE MOVILIDAD" error="Si requiere gastos de movilidad seleccione &quot;SI&quot;_x000a_o_x000a_Revise si el valor otorgado es superior al valor máximo total permitido" promptTitle="VALOR OTORGADO" prompt="Registre valor otorgado sin superar el máximo permitido." sqref="N62:P63" xr:uid="{00000000-0002-0000-0000-000029000000}">
      <formula1>AND($G$61="SI", N62&lt;=K62)</formula1>
    </dataValidation>
    <dataValidation type="custom" allowBlank="1" showInputMessage="1" showErrorMessage="1" errorTitle="TRANSPORTE AEREO" error="Seleccione &quot;SI&quot;, si requiere liquidación de transporte aereo" sqref="L71:M71" xr:uid="{00000000-0002-0000-0000-00002A000000}">
      <formula1>$G$67="SI"</formula1>
    </dataValidation>
    <dataValidation type="custom" operator="lessThanOrEqual" showInputMessage="1" showErrorMessage="1" errorTitle="APOYO ECONOMICO" error="Seleccione &quot;SI&quot; si requiere apoyo económico._x000a_o_x000a_Revise si el valor otorgado es mayor al valor máximo permitido." sqref="F59:H59" xr:uid="{00000000-0002-0000-0000-00002B000000}">
      <formula1>AND($H$58="SI", $F$59&lt;=$N$56)</formula1>
    </dataValidation>
    <dataValidation type="custom" operator="lessThanOrEqual" showInputMessage="1" showErrorMessage="1" errorTitle="ALOJAMIENTO" error="Seleccione &quot;SI&quot; si requiere apoyo económico._x000a_o_x000a_Revise si el valor otorgado es mayor al valor máximo permitido." promptTitle="ALOJAMIENTO" prompt="Teniendo en cuenta el valor máximo permitido; Registre el valor a Otorgar por concepto de Alojamiento." sqref="N58:P58" xr:uid="{00000000-0002-0000-0000-00002C000000}">
      <formula1>AND($H$58="SI", $N$58+$N$59&lt;=$N$56)</formula1>
    </dataValidation>
    <dataValidation type="custom" operator="lessThanOrEqual" showInputMessage="1" showErrorMessage="1" errorTitle="COMIDAS" error="Seleccione &quot;SI&quot; si requiere apoyo económico en H52_x000a_o_x000a_Revise si el valor otorgado es mayor al valor máximo permitido." promptTitle="COMIDAS" prompt="Teniendo en cuenta el valor máximo permitido; registre el valor a otorgar por concepto de comidas" sqref="N59:P59" xr:uid="{00000000-0002-0000-0000-00002D000000}">
      <formula1>AND($H$58="SI", $N$58+$N$59&lt;=$N$56)</formula1>
    </dataValidation>
    <dataValidation type="custom" allowBlank="1" showInputMessage="1" showErrorMessage="1" sqref="B10:P10" xr:uid="{00000000-0002-0000-0000-00002E000000}">
      <formula1>IF($B$9="EL ORDENADOR DEL GASTO",$L$15,"  ")</formula1>
    </dataValidation>
    <dataValidation allowBlank="1" showInputMessage="1" showErrorMessage="1" promptTitle="JUSTIFICACIÓN MOVILIDAD" prompt="Diligencie la Justificación del valor otorgado por movilidad a zonas rurales." sqref="E65:P65" xr:uid="{00000000-0002-0000-0000-00002F000000}"/>
    <dataValidation type="list" allowBlank="1" showInputMessage="1" showErrorMessage="1" promptTitle="TIPO DE TRANSPORTE" prompt="Seleccione de la lista desplegable según el tipo de transporte que requiere." sqref="H68:J68" xr:uid="{00000000-0002-0000-0000-000030000000}">
      <formula1>"AEREO, TERRESTRE, FLUVIAL, MARITIMO, OTRO"</formula1>
    </dataValidation>
    <dataValidation allowBlank="1" showInputMessage="1" showErrorMessage="1" promptTitle="GASTOS DE INSCRIPCIÓN" prompt="PARA TRAMITAR EL PAGO SE DEBE ADJUNTAR: CERTIFICACIÓN BANCARIA, SOPORTE DEL VALOR A PAGAR Y DATOS PARA EL PAGO." sqref="B75:D77" xr:uid="{00000000-0002-0000-0000-000031000000}"/>
    <dataValidation allowBlank="1" showInputMessage="1" showErrorMessage="1" promptTitle="ENTIDAD" prompt="DEBE ESTAR CREADA EN EL APLICATIVO CONTABLE PCT, LA ENTIDAD A LA CUAL SE LE VA A REALIZAR EL PAGO DE LA INSCRIPCIÓN." sqref="E75:F76" xr:uid="{00000000-0002-0000-0000-000032000000}"/>
    <dataValidation allowBlank="1" showInputMessage="1" showErrorMessage="1" promptTitle="FIRMA SOLICITANTE" prompt="FIRMA ELECTRÓNICA EN CUMPLIMIENTO A NORMATIVA DE LA UNIVERSIDAD." sqref="L80:P80" xr:uid="{00000000-0002-0000-0000-000033000000}"/>
    <dataValidation allowBlank="1" showInputMessage="1" showErrorMessage="1" promptTitle="FIRMA BENEFICIARIO" prompt="Con la firma el beneficiario se compromente a cumplir con las obligaciones citadas en el presente documento. FIRMA ELECTRÓNICA EN CUMPLIMIENTO A LA NORMATIVA DE LA UNIVERSIDAD" sqref="M83:P83" xr:uid="{00000000-0002-0000-0000-000034000000}"/>
    <dataValidation allowBlank="1" showInputMessage="1" showErrorMessage="1" promptTitle="No. Res. Ordenación del Gasto" prompt="Registre el Número de la Resolución de ordenación del gasto." sqref="E14" xr:uid="{00000000-0002-0000-0000-000035000000}"/>
    <dataValidation allowBlank="1" showInputMessage="1" showErrorMessage="1" promptTitle="Nombre Ordenaro del gasto" prompt="Registre el Nombre del Ordenaror del gasto" sqref="J14:M14" xr:uid="{00000000-0002-0000-0000-000036000000}"/>
    <dataValidation allowBlank="1" showInputMessage="1" showErrorMessage="1" promptTitle="DESCRIPCIÓN DEL EVENTO &quot;OTRO&quot;" prompt="SI selecciono &quot;OTRO&quot; en descripción del evento, registre la información" sqref="G42:P42" xr:uid="{00000000-0002-0000-0000-000037000000}"/>
    <dataValidation type="list" allowBlank="1" showInputMessage="1" showErrorMessage="1" promptTitle="TIPO DE VINCULACIÓN" prompt="Seleccione de la lista de desplegable el TIPO DE VINCULACIÓN" sqref="C29:E29" xr:uid="{00000000-0002-0000-0000-000038000000}">
      <formula1>VINCULACION</formula1>
    </dataValidation>
    <dataValidation allowBlank="1" showInputMessage="1" showErrorMessage="1" promptTitle="FECHA DE APOYO ECONOMICO" prompt="La fecha del trámite será asignada por Viáticos y Apoyos Económicos de Gestión Financiera." sqref="L7" xr:uid="{00000000-0002-0000-0000-000039000000}"/>
    <dataValidation type="list" allowBlank="1" showInputMessage="1" showErrorMessage="1" sqref="O76:P76" xr:uid="{00000000-0002-0000-0000-00003A000000}">
      <formula1>"Ahorros, Corriente"</formula1>
    </dataValidation>
    <dataValidation type="list" allowBlank="1" showInputMessage="1" showErrorMessage="1" promptTitle="GASTOS DE MOVILIDAD" prompt="Registre si requiere Movilidad a Zonas Rurales o Movilidad Aeropuertos" sqref="G61:G64" xr:uid="{00000000-0002-0000-0000-00003B000000}">
      <formula1>"SI, NO"</formula1>
    </dataValidation>
  </dataValidations>
  <printOptions horizontalCentered="1" verticalCentered="1"/>
  <pageMargins left="0.23622047244094491" right="0.23622047244094491" top="0.74803149606299213" bottom="0.74803149606299213" header="0.31496062992125984" footer="0.31496062992125984"/>
  <pageSetup scale="63" fitToWidth="0" orientation="portrait" r:id="rId1"/>
  <rowBreaks count="1" manualBreakCount="1">
    <brk id="43" max="16" man="1"/>
  </rowBreaks>
  <legacyDrawing r:id="rId2"/>
  <extLst>
    <ext xmlns:x14="http://schemas.microsoft.com/office/spreadsheetml/2009/9/main" uri="{CCE6A557-97BC-4b89-ADB6-D9C93CAAB3DF}">
      <x14:dataValidations xmlns:xm="http://schemas.microsoft.com/office/excel/2006/main" xWindow="550" yWindow="344" count="3">
        <x14:dataValidation type="list" allowBlank="1" showInputMessage="1" showErrorMessage="1" promptTitle="QUIEN ORDENA UN APOYO ECONOMICO" prompt="Seleccione de la Lista desplegable, registre el cargo del ordenador del gasto._x000a_" xr:uid="{00000000-0002-0000-0000-00003C000000}">
          <x14:formula1>
            <xm:f>DATOS!$E$2:$E$16</xm:f>
          </x14:formula1>
          <xm:sqref>B9:P9</xm:sqref>
        </x14:dataValidation>
        <x14:dataValidation type="list" allowBlank="1" showInputMessage="1" showErrorMessage="1" promptTitle="APROBADO POR:" prompt="Seleccionar de la Lista desplegable según corresponda" xr:uid="{00000000-0002-0000-0000-00003D000000}">
          <x14:formula1>
            <xm:f>IF(OR($C$29="Contratista",$C$29="Miembros_de_Comités_Institucionales"),DATOS!$E$17,DATOS!$E$2:$E$16)</xm:f>
          </x14:formula1>
          <xm:sqref>B87:H87</xm:sqref>
        </x14:dataValidation>
        <x14:dataValidation type="list" allowBlank="1" showInputMessage="1" showErrorMessage="1" prompt="Seleccione de la lista desplegable el tipo de Movilidad requerida." xr:uid="{00000000-0002-0000-0000-00003E000000}">
          <x14:formula1>
            <xm:f>DATOS!$A$2:$A$3</xm:f>
          </x14:formula1>
          <xm:sqref>H62:J63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tabColor rgb="FF0FCF5D"/>
  </sheetPr>
  <dimension ref="A1:I51"/>
  <sheetViews>
    <sheetView zoomScaleNormal="100" workbookViewId="0">
      <selection activeCell="P13" sqref="P13"/>
    </sheetView>
  </sheetViews>
  <sheetFormatPr baseColWidth="10" defaultRowHeight="15" x14ac:dyDescent="0.2"/>
  <cols>
    <col min="1" max="1" width="22.5" customWidth="1"/>
    <col min="2" max="2" width="17.33203125" customWidth="1"/>
    <col min="3" max="3" width="18.83203125" customWidth="1"/>
    <col min="4" max="4" width="16.83203125" customWidth="1"/>
    <col min="5" max="6" width="14.83203125" customWidth="1"/>
    <col min="7" max="7" width="14.83203125" hidden="1" customWidth="1"/>
    <col min="8" max="8" width="106.83203125" hidden="1" customWidth="1"/>
    <col min="9" max="9" width="18.1640625" hidden="1" customWidth="1"/>
  </cols>
  <sheetData>
    <row r="1" spans="1:9" ht="16" x14ac:dyDescent="0.2">
      <c r="A1" s="422" t="s">
        <v>1284</v>
      </c>
      <c r="B1" s="422"/>
      <c r="C1" s="422"/>
      <c r="D1" s="422"/>
      <c r="E1" s="422"/>
      <c r="F1" s="71"/>
      <c r="G1" s="71"/>
    </row>
    <row r="2" spans="1:9" ht="54.75" customHeight="1" x14ac:dyDescent="0.2">
      <c r="A2" s="423" t="s">
        <v>1225</v>
      </c>
      <c r="B2" s="423"/>
      <c r="C2" s="423" t="s">
        <v>1227</v>
      </c>
      <c r="D2" s="423" t="s">
        <v>1228</v>
      </c>
      <c r="E2" s="423" t="s">
        <v>1229</v>
      </c>
    </row>
    <row r="3" spans="1:9" ht="16" thickBot="1" x14ac:dyDescent="0.25">
      <c r="A3" s="424"/>
      <c r="B3" s="424"/>
      <c r="C3" s="426"/>
      <c r="D3" s="426"/>
      <c r="E3" s="426"/>
    </row>
    <row r="4" spans="1:9" ht="17" x14ac:dyDescent="0.2">
      <c r="A4" s="55" t="s">
        <v>40</v>
      </c>
      <c r="B4" s="55" t="s">
        <v>41</v>
      </c>
      <c r="C4" s="427"/>
      <c r="D4" s="427"/>
      <c r="E4" s="427"/>
      <c r="G4" s="418" t="s">
        <v>1307</v>
      </c>
      <c r="H4" s="418"/>
      <c r="I4" s="418"/>
    </row>
    <row r="5" spans="1:9" ht="16" x14ac:dyDescent="0.2">
      <c r="A5" s="62">
        <v>0</v>
      </c>
      <c r="B5" s="62">
        <v>1674542</v>
      </c>
      <c r="C5" s="62">
        <v>151878</v>
      </c>
      <c r="D5" s="62">
        <v>75939</v>
      </c>
      <c r="E5" s="62">
        <v>45563.4</v>
      </c>
      <c r="G5" s="420" t="s">
        <v>1309</v>
      </c>
      <c r="H5" s="420"/>
      <c r="I5" s="95">
        <f>IF(Apoyos_OG!F68&lt;=100,$B$38,IF(AND(Apoyos_OG!F68&gt;=101,Apoyos_OG!F68&lt;=210),$B$39,IF(AND(Apoyos_OG!F68&gt;=211,Apoyos_OG!F68&lt;=300),$B$40,IF(AND(Apoyos_OG!F68&gt;=301, Apoyos_OG!F68&lt;=500),$B$41,IF(AND(Apoyos_OG!F68&gt;=501),$B$42)))))</f>
        <v>50000</v>
      </c>
    </row>
    <row r="6" spans="1:9" ht="15" customHeight="1" x14ac:dyDescent="0.2">
      <c r="A6" s="63">
        <v>1674543</v>
      </c>
      <c r="B6" s="63">
        <v>2631382</v>
      </c>
      <c r="C6" s="63">
        <v>207569</v>
      </c>
      <c r="D6" s="63">
        <v>103784.5</v>
      </c>
      <c r="E6" s="63">
        <v>62270.7</v>
      </c>
      <c r="G6" s="420" t="s">
        <v>1310</v>
      </c>
      <c r="H6" s="420"/>
      <c r="I6" s="96">
        <f>IF(OR(Apoyos_OG!$M$39="MEDELLIN (Rionegro)"),$B$47,IF(Apoyos_OG!$M$39="BUCARAMANGA",$B$48,IF(Apoyos_OG!$M$39="BARRANQUILLA",$B$49,IF(Apoyos_OG!$M$39="PASTO",$B$50,0))))</f>
        <v>0</v>
      </c>
    </row>
    <row r="7" spans="1:9" ht="15.75" customHeight="1" x14ac:dyDescent="0.2">
      <c r="A7" s="64">
        <v>2631383</v>
      </c>
      <c r="B7" s="64">
        <v>3513828</v>
      </c>
      <c r="C7" s="64">
        <v>251853</v>
      </c>
      <c r="D7" s="64">
        <v>125926.5</v>
      </c>
      <c r="E7" s="64">
        <v>75555.899999999994</v>
      </c>
      <c r="G7" s="421" t="s">
        <v>1311</v>
      </c>
      <c r="H7" s="420"/>
      <c r="I7" s="97" t="e">
        <f>IF(Apoyos_OG!$P$53="SI",((Apoyos_OG!$E$56*Apoyos_OG!$G$51/2)+(Apoyos_OG!$L$51/2*Apoyos_OG!$E$56)),((Apoyos_OG!$E$56*Apoyos_OG!$G$51)+(Apoyos_OG!$L$51/2*Apoyos_OG!$E$56)))</f>
        <v>#VALUE!</v>
      </c>
    </row>
    <row r="8" spans="1:9" ht="15.75" customHeight="1" x14ac:dyDescent="0.2">
      <c r="A8" s="63">
        <v>3513829</v>
      </c>
      <c r="B8" s="63">
        <v>4456815</v>
      </c>
      <c r="C8" s="63">
        <v>293056</v>
      </c>
      <c r="D8" s="63">
        <v>146528</v>
      </c>
      <c r="E8" s="63">
        <v>87916.800000000003</v>
      </c>
      <c r="G8" s="420" t="s">
        <v>1312</v>
      </c>
      <c r="H8" s="420"/>
      <c r="I8" s="96" t="e">
        <f>IF(AND(Apoyos_OG!$E$53="SI",Apoyos_OG!$K$53="SI"),Apoyos_OG!$N$55+Apoyos_OG!$E$56+(Apoyos_OG!$E$56/2),IF(AND(OR(Apoyos_OG!$E$53="NO",Apoyos_OG!$E$53=""),Apoyos_OG!$K$53="SI"),Apoyos_OG!$N$55+Apoyos_OG!$E$56/2,IF(AND(Apoyos_OG!$E$53="SI",OR(Apoyos_OG!$K$53="NO",Apoyos_OG!$K$53="")),Apoyos_OG!$N$55+Apoyos_OG!$E$56,Apoyos_OG!$N$55)))</f>
        <v>#VALUE!</v>
      </c>
    </row>
    <row r="9" spans="1:9" ht="15.75" customHeight="1" x14ac:dyDescent="0.2">
      <c r="A9" s="64">
        <v>4456816</v>
      </c>
      <c r="B9" s="64">
        <v>5382527</v>
      </c>
      <c r="C9" s="64">
        <v>336520</v>
      </c>
      <c r="D9" s="64">
        <v>168260</v>
      </c>
      <c r="E9" s="64">
        <v>100956</v>
      </c>
      <c r="G9" s="420" t="s">
        <v>1237</v>
      </c>
      <c r="H9" s="420"/>
      <c r="I9" s="97">
        <f>IF(I10&lt;B5,C5,IF(AND(I10&gt;=A6,I10&lt;B6),C6,IF(AND(I10&gt;=A7,I10&lt;B7),C7,IF(AND(I10&gt;=A8,I10&lt;B8),C8,IF(AND(I10&gt;=A9,I10&lt;B9),C9,IF(AND(I10&gt;=A10,I10&lt;B10),C10,IF(AND(I10&gt;=A11,I10&lt;B11),C11,IF(AND(I10&gt;=A12,I10&lt;B12),C12,IF(AND(I10&gt;=A13,I10&lt;B13),C13,IF(AND(I10&gt;=A14,I10&lt;B14),C14,C15))))))))))</f>
        <v>151878</v>
      </c>
    </row>
    <row r="10" spans="1:9" ht="15.75" customHeight="1" x14ac:dyDescent="0.2">
      <c r="A10" s="63">
        <v>5382528</v>
      </c>
      <c r="B10" s="63">
        <v>8117664</v>
      </c>
      <c r="C10" s="63">
        <v>379828</v>
      </c>
      <c r="D10" s="63">
        <v>189914</v>
      </c>
      <c r="E10" s="63">
        <v>113948.4</v>
      </c>
      <c r="G10" s="420" t="s">
        <v>15</v>
      </c>
      <c r="H10" s="420"/>
      <c r="I10" s="96">
        <f>Apoyos_OG!$E$55</f>
        <v>0</v>
      </c>
    </row>
    <row r="11" spans="1:9" ht="15.75" customHeight="1" x14ac:dyDescent="0.2">
      <c r="A11" s="64">
        <v>8117665</v>
      </c>
      <c r="B11" s="64">
        <v>11345698</v>
      </c>
      <c r="C11" s="64">
        <v>461358</v>
      </c>
      <c r="D11" s="64">
        <v>230679</v>
      </c>
      <c r="E11" s="64">
        <v>138407.4</v>
      </c>
      <c r="G11" s="420" t="s">
        <v>1314</v>
      </c>
      <c r="H11" s="420"/>
      <c r="I11" s="95">
        <f>IF($I$10=0,0,IF(OR(Apoyos_OG!$C$29="Invitado_Nacional",Apoyos_OG!$C$29="Invitado_Internacional",Apoyos_OG!$C$29="Docente_Prestacion_de_Servicio",Apoyos_OG!$C$29="Jurado_Asesor_Director",Apoyos_OG!$C$29="Docente_Resolucion"),$I$12,IF($I$10=0,0,IF(OR(Apoyos_OG!$C$29="Miembros_de_Comités_Institucionales"),$I$13,IF($I$10=0,0,IF(OR(Apoyos_OG!$C$29="Docente_Resolucion_con_Certificado_Laboral_o_desprendible_de_nomina",Apoyos_OG!$C$29="Docente_Prestacion_de_Servicio_con_Certificado_Laboral_o_desprendible_de_nomina",Apoyos_OG!$C$29="Jurado_Asesor_Director_con_Certificado_Laboral_o_desprendible_de_nomina",Apoyos_OG!$C$29="Invitado_Nacional_con_Certificado_Laboral_o_desprendible_de_nomina"),$I$9,IF($I$10=0,0,IF(OR(Apoyos_OG!$C$29="Contratista",Apoyos_OG!$C$29="Docente_Catedratico"),$I$14,"SELECCIONE UNO"))))))))</f>
        <v>0</v>
      </c>
    </row>
    <row r="12" spans="1:9" ht="15.75" customHeight="1" x14ac:dyDescent="0.2">
      <c r="A12" s="63">
        <v>11345699</v>
      </c>
      <c r="B12" s="63">
        <v>13471440</v>
      </c>
      <c r="C12" s="63">
        <v>622374</v>
      </c>
      <c r="D12" s="63">
        <v>311187</v>
      </c>
      <c r="E12" s="63">
        <v>186712.19999999998</v>
      </c>
      <c r="G12" s="420" t="s">
        <v>1313</v>
      </c>
      <c r="H12" s="420"/>
      <c r="I12" s="96">
        <f>C12</f>
        <v>622374</v>
      </c>
    </row>
    <row r="13" spans="1:9" ht="15.75" customHeight="1" x14ac:dyDescent="0.2">
      <c r="A13" s="64">
        <v>13471441</v>
      </c>
      <c r="B13" s="64">
        <v>16583843</v>
      </c>
      <c r="C13" s="64">
        <v>809075</v>
      </c>
      <c r="D13" s="64">
        <v>404537.5</v>
      </c>
      <c r="E13" s="64">
        <v>242722.5</v>
      </c>
      <c r="G13" s="420" t="s">
        <v>1297</v>
      </c>
      <c r="H13" s="420"/>
      <c r="I13" s="98">
        <f>C6</f>
        <v>207569</v>
      </c>
    </row>
    <row r="14" spans="1:9" ht="18" customHeight="1" x14ac:dyDescent="0.2">
      <c r="A14" s="63">
        <v>16583844</v>
      </c>
      <c r="B14" s="63">
        <v>20053045</v>
      </c>
      <c r="C14" s="63">
        <v>978656</v>
      </c>
      <c r="D14" s="63">
        <v>489328</v>
      </c>
      <c r="E14" s="63">
        <v>293596.79999999999</v>
      </c>
      <c r="G14" s="420" t="s">
        <v>1308</v>
      </c>
      <c r="H14" s="420"/>
      <c r="I14" s="96">
        <f>IF(I10&lt;B7,C7,IF(AND(I10&gt;=A8,I10&lt;B8),C8,IF(AND(I10&gt;=A9,I10&lt;B9),C9,IF(AND(I10&gt;=A10,I10&lt;B10),C10,IF(AND(I10&gt;B10),C10)))))</f>
        <v>251853</v>
      </c>
    </row>
    <row r="15" spans="1:9" ht="15" customHeight="1" x14ac:dyDescent="0.2">
      <c r="A15" s="65">
        <v>20053046</v>
      </c>
      <c r="B15" s="65" t="s">
        <v>1226</v>
      </c>
      <c r="C15" s="65">
        <v>1152515</v>
      </c>
      <c r="D15" s="65">
        <v>576257.5</v>
      </c>
      <c r="E15" s="65">
        <v>345754.5</v>
      </c>
    </row>
    <row r="16" spans="1:9" x14ac:dyDescent="0.2">
      <c r="A16" s="56"/>
      <c r="B16" s="56"/>
      <c r="C16" s="56"/>
      <c r="D16" s="56"/>
    </row>
    <row r="17" spans="1:6" ht="17" thickBot="1" x14ac:dyDescent="0.25">
      <c r="A17" s="422" t="s">
        <v>1285</v>
      </c>
      <c r="B17" s="422"/>
      <c r="C17" s="422"/>
      <c r="D17" s="422"/>
      <c r="E17" s="422"/>
      <c r="F17" s="71"/>
    </row>
    <row r="18" spans="1:6" ht="16" x14ac:dyDescent="0.2">
      <c r="A18" s="428" t="s">
        <v>1225</v>
      </c>
      <c r="B18" s="428"/>
      <c r="C18" s="428" t="s">
        <v>39</v>
      </c>
      <c r="D18" s="428"/>
      <c r="E18" s="428"/>
      <c r="F18" s="70"/>
    </row>
    <row r="19" spans="1:6" ht="16" x14ac:dyDescent="0.2">
      <c r="A19" s="426"/>
      <c r="B19" s="426"/>
      <c r="C19" s="426" t="s">
        <v>43</v>
      </c>
      <c r="D19" s="426"/>
      <c r="E19" s="426"/>
      <c r="F19" s="70"/>
    </row>
    <row r="20" spans="1:6" ht="17" x14ac:dyDescent="0.2">
      <c r="A20" s="425" t="s">
        <v>40</v>
      </c>
      <c r="B20" s="429" t="s">
        <v>41</v>
      </c>
      <c r="C20" s="58" t="s">
        <v>44</v>
      </c>
      <c r="D20" s="430" t="s">
        <v>48</v>
      </c>
      <c r="E20" s="425" t="s">
        <v>49</v>
      </c>
    </row>
    <row r="21" spans="1:6" ht="17" x14ac:dyDescent="0.2">
      <c r="A21" s="425"/>
      <c r="B21" s="429"/>
      <c r="C21" s="60" t="s">
        <v>45</v>
      </c>
      <c r="D21" s="430"/>
      <c r="E21" s="425"/>
    </row>
    <row r="22" spans="1:6" ht="17" x14ac:dyDescent="0.2">
      <c r="A22" s="425"/>
      <c r="B22" s="429"/>
      <c r="C22" s="60" t="s">
        <v>46</v>
      </c>
      <c r="D22" s="430"/>
      <c r="E22" s="425"/>
    </row>
    <row r="23" spans="1:6" ht="51" x14ac:dyDescent="0.2">
      <c r="A23" s="425"/>
      <c r="B23" s="429"/>
      <c r="C23" s="59" t="s">
        <v>47</v>
      </c>
      <c r="D23" s="430"/>
      <c r="E23" s="425"/>
    </row>
    <row r="24" spans="1:6" ht="17" x14ac:dyDescent="0.2">
      <c r="A24" s="62">
        <v>0</v>
      </c>
      <c r="B24" s="62">
        <v>1674542</v>
      </c>
      <c r="C24" s="62" t="s">
        <v>1253</v>
      </c>
      <c r="D24" s="66" t="s">
        <v>1254</v>
      </c>
      <c r="E24" s="66" t="s">
        <v>1255</v>
      </c>
    </row>
    <row r="25" spans="1:6" ht="17" x14ac:dyDescent="0.2">
      <c r="A25" s="63">
        <v>1674543</v>
      </c>
      <c r="B25" s="63">
        <v>2631382</v>
      </c>
      <c r="C25" s="63" t="s">
        <v>1256</v>
      </c>
      <c r="D25" s="67" t="s">
        <v>1257</v>
      </c>
      <c r="E25" s="67" t="s">
        <v>1258</v>
      </c>
    </row>
    <row r="26" spans="1:6" ht="15.75" customHeight="1" x14ac:dyDescent="0.2">
      <c r="A26" s="64">
        <v>2631383</v>
      </c>
      <c r="B26" s="64">
        <v>3513828</v>
      </c>
      <c r="C26" s="64" t="s">
        <v>1255</v>
      </c>
      <c r="D26" s="66" t="s">
        <v>1259</v>
      </c>
      <c r="E26" s="66" t="s">
        <v>1260</v>
      </c>
    </row>
    <row r="27" spans="1:6" ht="17" x14ac:dyDescent="0.2">
      <c r="A27" s="63">
        <v>3513829</v>
      </c>
      <c r="B27" s="63">
        <v>4456815</v>
      </c>
      <c r="C27" s="63" t="s">
        <v>1257</v>
      </c>
      <c r="D27" s="67" t="s">
        <v>1261</v>
      </c>
      <c r="E27" s="67" t="s">
        <v>1262</v>
      </c>
    </row>
    <row r="28" spans="1:6" ht="17" x14ac:dyDescent="0.2">
      <c r="A28" s="64">
        <v>4456816</v>
      </c>
      <c r="B28" s="64">
        <v>5382527</v>
      </c>
      <c r="C28" s="64" t="s">
        <v>1263</v>
      </c>
      <c r="D28" s="66" t="s">
        <v>1264</v>
      </c>
      <c r="E28" s="66" t="s">
        <v>1265</v>
      </c>
    </row>
    <row r="29" spans="1:6" ht="17" x14ac:dyDescent="0.2">
      <c r="A29" s="63">
        <v>5382528</v>
      </c>
      <c r="B29" s="63">
        <v>8117664</v>
      </c>
      <c r="C29" s="63" t="s">
        <v>1266</v>
      </c>
      <c r="D29" s="67" t="s">
        <v>1267</v>
      </c>
      <c r="E29" s="67" t="s">
        <v>1268</v>
      </c>
    </row>
    <row r="30" spans="1:6" ht="17" x14ac:dyDescent="0.2">
      <c r="A30" s="64">
        <v>8117665</v>
      </c>
      <c r="B30" s="64">
        <v>11345698</v>
      </c>
      <c r="C30" s="64" t="s">
        <v>1269</v>
      </c>
      <c r="D30" s="66" t="s">
        <v>1270</v>
      </c>
      <c r="E30" s="66" t="s">
        <v>1271</v>
      </c>
    </row>
    <row r="31" spans="1:6" ht="17" x14ac:dyDescent="0.2">
      <c r="A31" s="63">
        <v>11345699</v>
      </c>
      <c r="B31" s="63">
        <v>13471440</v>
      </c>
      <c r="C31" s="63" t="s">
        <v>1259</v>
      </c>
      <c r="D31" s="67" t="s">
        <v>1272</v>
      </c>
      <c r="E31" s="67" t="s">
        <v>1273</v>
      </c>
    </row>
    <row r="32" spans="1:6" ht="17" x14ac:dyDescent="0.2">
      <c r="A32" s="64">
        <v>13471441</v>
      </c>
      <c r="B32" s="64">
        <v>16583843</v>
      </c>
      <c r="C32" s="64" t="s">
        <v>1274</v>
      </c>
      <c r="D32" s="66" t="s">
        <v>1275</v>
      </c>
      <c r="E32" s="66" t="s">
        <v>1276</v>
      </c>
    </row>
    <row r="33" spans="1:7" ht="17" x14ac:dyDescent="0.2">
      <c r="A33" s="63">
        <v>16583844</v>
      </c>
      <c r="B33" s="63">
        <v>20053045</v>
      </c>
      <c r="C33" s="63" t="s">
        <v>1265</v>
      </c>
      <c r="D33" s="67" t="s">
        <v>1277</v>
      </c>
      <c r="E33" s="67" t="s">
        <v>1278</v>
      </c>
    </row>
    <row r="34" spans="1:7" ht="17" x14ac:dyDescent="0.2">
      <c r="A34" s="65">
        <v>20053046</v>
      </c>
      <c r="B34" s="65" t="s">
        <v>1226</v>
      </c>
      <c r="C34" s="65" t="s">
        <v>1279</v>
      </c>
      <c r="D34" s="68" t="s">
        <v>1280</v>
      </c>
      <c r="E34" s="68" t="s">
        <v>1281</v>
      </c>
    </row>
    <row r="35" spans="1:7" x14ac:dyDescent="0.2">
      <c r="A35" s="57"/>
      <c r="B35" s="57"/>
      <c r="C35" s="57"/>
    </row>
    <row r="36" spans="1:7" ht="16" thickBot="1" x14ac:dyDescent="0.25"/>
    <row r="37" spans="1:7" ht="35" thickBot="1" x14ac:dyDescent="0.25">
      <c r="A37" s="50" t="s">
        <v>54</v>
      </c>
      <c r="B37" s="50" t="s">
        <v>42</v>
      </c>
    </row>
    <row r="38" spans="1:7" ht="18" thickBot="1" x14ac:dyDescent="0.25">
      <c r="A38" s="51" t="s">
        <v>1230</v>
      </c>
      <c r="B38" s="52">
        <v>50000</v>
      </c>
    </row>
    <row r="39" spans="1:7" ht="18" thickBot="1" x14ac:dyDescent="0.25">
      <c r="A39" s="53" t="s">
        <v>1231</v>
      </c>
      <c r="B39" s="54">
        <v>90000</v>
      </c>
    </row>
    <row r="40" spans="1:7" ht="18" thickBot="1" x14ac:dyDescent="0.25">
      <c r="A40" s="51" t="s">
        <v>1232</v>
      </c>
      <c r="B40" s="52">
        <v>130000</v>
      </c>
    </row>
    <row r="41" spans="1:7" ht="18" thickBot="1" x14ac:dyDescent="0.25">
      <c r="A41" s="53" t="s">
        <v>1233</v>
      </c>
      <c r="B41" s="54">
        <v>170000</v>
      </c>
    </row>
    <row r="42" spans="1:7" ht="18" thickBot="1" x14ac:dyDescent="0.25">
      <c r="A42" s="53" t="s">
        <v>1234</v>
      </c>
      <c r="B42" s="54">
        <v>210000</v>
      </c>
    </row>
    <row r="43" spans="1:7" ht="16" x14ac:dyDescent="0.2">
      <c r="A43" s="99"/>
      <c r="B43" s="100"/>
    </row>
    <row r="44" spans="1:7" x14ac:dyDescent="0.2">
      <c r="A44" s="18"/>
      <c r="B44" s="18"/>
      <c r="C44" s="18"/>
      <c r="D44" s="18"/>
      <c r="E44" s="18"/>
      <c r="F44" s="18"/>
      <c r="G44" s="18"/>
    </row>
    <row r="45" spans="1:7" ht="17" thickBot="1" x14ac:dyDescent="0.25">
      <c r="A45" s="419" t="s">
        <v>110</v>
      </c>
      <c r="B45" s="419"/>
    </row>
    <row r="46" spans="1:7" ht="18" thickBot="1" x14ac:dyDescent="0.25">
      <c r="A46" s="50" t="s">
        <v>11</v>
      </c>
      <c r="B46" s="50" t="s">
        <v>42</v>
      </c>
    </row>
    <row r="47" spans="1:7" ht="15" customHeight="1" thickBot="1" x14ac:dyDescent="0.25">
      <c r="A47" s="51" t="s">
        <v>106</v>
      </c>
      <c r="B47" s="52">
        <v>90000</v>
      </c>
    </row>
    <row r="48" spans="1:7" ht="18" thickBot="1" x14ac:dyDescent="0.25">
      <c r="A48" s="53" t="s">
        <v>107</v>
      </c>
      <c r="B48" s="53">
        <v>35000</v>
      </c>
    </row>
    <row r="49" spans="1:2" ht="18" thickBot="1" x14ac:dyDescent="0.25">
      <c r="A49" s="51" t="s">
        <v>108</v>
      </c>
      <c r="B49" s="52">
        <v>35000</v>
      </c>
    </row>
    <row r="50" spans="1:2" ht="18" thickBot="1" x14ac:dyDescent="0.25">
      <c r="A50" s="53" t="s">
        <v>109</v>
      </c>
      <c r="B50" s="53">
        <v>50000</v>
      </c>
    </row>
    <row r="51" spans="1:2" ht="15.75" customHeight="1" thickBot="1" x14ac:dyDescent="0.25">
      <c r="A51" s="51" t="s">
        <v>1196</v>
      </c>
      <c r="B51" s="52">
        <v>35000</v>
      </c>
    </row>
  </sheetData>
  <sheetProtection algorithmName="SHA-512" hashValue="TTgkXF8pjeOQUPJIeTup4945eNcDLH1DVLmpmGoANaDudIJF88m4aBxMsnjsJy1CEDvM/vxsSo+Fa7Lye70wBw==" saltValue="ZBalh0/pwqNilDIhcvr+0A==" spinCount="100000" sheet="1" selectLockedCells="1"/>
  <mergeCells count="25">
    <mergeCell ref="A1:E1"/>
    <mergeCell ref="A2:B3"/>
    <mergeCell ref="A17:E17"/>
    <mergeCell ref="A20:A23"/>
    <mergeCell ref="C2:C4"/>
    <mergeCell ref="D2:D4"/>
    <mergeCell ref="E2:E4"/>
    <mergeCell ref="A18:B19"/>
    <mergeCell ref="C18:E18"/>
    <mergeCell ref="C19:E19"/>
    <mergeCell ref="B20:B23"/>
    <mergeCell ref="D20:D23"/>
    <mergeCell ref="E20:E23"/>
    <mergeCell ref="G4:I4"/>
    <mergeCell ref="A45:B45"/>
    <mergeCell ref="G8:H8"/>
    <mergeCell ref="G7:H7"/>
    <mergeCell ref="G9:H9"/>
    <mergeCell ref="G10:H10"/>
    <mergeCell ref="G11:H11"/>
    <mergeCell ref="G12:H12"/>
    <mergeCell ref="G13:H13"/>
    <mergeCell ref="G14:H14"/>
    <mergeCell ref="G5:H5"/>
    <mergeCell ref="G6:H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127"/>
  <sheetViews>
    <sheetView showGridLines="0" zoomScaleNormal="100" workbookViewId="0"/>
  </sheetViews>
  <sheetFormatPr baseColWidth="10" defaultColWidth="11.5" defaultRowHeight="15" x14ac:dyDescent="0.2"/>
  <cols>
    <col min="1" max="1" width="21.6640625" customWidth="1"/>
    <col min="2" max="2" width="11.6640625" customWidth="1"/>
    <col min="3" max="3" width="12.5" customWidth="1"/>
    <col min="4" max="4" width="15.1640625" customWidth="1"/>
    <col min="5" max="5" width="49.5" bestFit="1" customWidth="1"/>
    <col min="6" max="6" width="21.83203125" bestFit="1" customWidth="1"/>
    <col min="7" max="7" width="24" bestFit="1" customWidth="1"/>
    <col min="8" max="8" width="21" bestFit="1" customWidth="1"/>
    <col min="9" max="9" width="16.5" bestFit="1" customWidth="1"/>
    <col min="10" max="10" width="14.1640625" bestFit="1" customWidth="1"/>
    <col min="11" max="11" width="22.33203125" bestFit="1" customWidth="1"/>
    <col min="12" max="12" width="12.33203125" bestFit="1" customWidth="1"/>
    <col min="13" max="13" width="13.5" bestFit="1" customWidth="1"/>
    <col min="14" max="14" width="11.1640625" bestFit="1" customWidth="1"/>
    <col min="15" max="15" width="17.1640625" bestFit="1" customWidth="1"/>
    <col min="16" max="16" width="16.6640625" bestFit="1" customWidth="1"/>
    <col min="17" max="17" width="10.83203125" bestFit="1" customWidth="1"/>
    <col min="18" max="18" width="17.83203125" bestFit="1" customWidth="1"/>
    <col min="19" max="19" width="15.83203125" bestFit="1" customWidth="1"/>
    <col min="20" max="20" width="18.5" bestFit="1" customWidth="1"/>
    <col min="21" max="21" width="14.33203125" bestFit="1" customWidth="1"/>
    <col min="22" max="22" width="18.5" bestFit="1" customWidth="1"/>
    <col min="23" max="23" width="18.83203125" bestFit="1" customWidth="1"/>
    <col min="24" max="24" width="22.33203125" bestFit="1" customWidth="1"/>
    <col min="25" max="25" width="13.5" bestFit="1" customWidth="1"/>
    <col min="26" max="26" width="16.5" bestFit="1" customWidth="1"/>
    <col min="27" max="27" width="10.83203125"/>
    <col min="28" max="28" width="14.33203125" bestFit="1" customWidth="1"/>
    <col min="29" max="29" width="21.33203125" bestFit="1" customWidth="1"/>
    <col min="30" max="30" width="16.83203125" bestFit="1" customWidth="1"/>
    <col min="31" max="31" width="17.33203125" bestFit="1" customWidth="1"/>
    <col min="32" max="32" width="17.1640625" bestFit="1" customWidth="1"/>
    <col min="33" max="33" width="14.5" bestFit="1" customWidth="1"/>
    <col min="34" max="34" width="11.5" bestFit="1" customWidth="1"/>
    <col min="35" max="35" width="15.33203125" bestFit="1" customWidth="1"/>
    <col min="36" max="36" width="13.83203125" bestFit="1" customWidth="1"/>
    <col min="37" max="37" width="17.5" bestFit="1" customWidth="1"/>
    <col min="38" max="38" width="14.83203125" bestFit="1" customWidth="1"/>
    <col min="39" max="39" width="14.33203125" bestFit="1" customWidth="1"/>
    <col min="40" max="40" width="17.5" bestFit="1" customWidth="1"/>
    <col min="41" max="41" width="10.83203125" bestFit="1" customWidth="1"/>
    <col min="42" max="42" width="12.5" bestFit="1" customWidth="1"/>
    <col min="43" max="43" width="10.83203125" customWidth="1"/>
  </cols>
  <sheetData>
    <row r="1" spans="1:42" s="72" customFormat="1" ht="24" x14ac:dyDescent="0.2">
      <c r="A1" s="94" t="s">
        <v>1300</v>
      </c>
      <c r="B1" s="94" t="s">
        <v>1302</v>
      </c>
      <c r="C1" s="94" t="s">
        <v>1301</v>
      </c>
      <c r="D1" s="94" t="s">
        <v>1303</v>
      </c>
      <c r="E1" s="90" t="s">
        <v>1304</v>
      </c>
      <c r="F1" s="90" t="s">
        <v>1305</v>
      </c>
      <c r="G1" s="94" t="s">
        <v>1299</v>
      </c>
      <c r="H1" s="94" t="s">
        <v>1306</v>
      </c>
      <c r="I1" s="90" t="s">
        <v>1298</v>
      </c>
      <c r="J1" s="90" t="s">
        <v>59</v>
      </c>
      <c r="K1" s="90" t="s">
        <v>60</v>
      </c>
      <c r="L1" s="90" t="s">
        <v>61</v>
      </c>
      <c r="M1" s="90" t="s">
        <v>62</v>
      </c>
      <c r="N1" s="90" t="s">
        <v>290</v>
      </c>
      <c r="O1" s="90" t="s">
        <v>63</v>
      </c>
      <c r="P1" s="90" t="s">
        <v>64</v>
      </c>
      <c r="Q1" s="90" t="s">
        <v>65</v>
      </c>
      <c r="R1" s="90" t="s">
        <v>66</v>
      </c>
      <c r="S1" s="90" t="s">
        <v>67</v>
      </c>
      <c r="T1" s="90" t="s">
        <v>68</v>
      </c>
      <c r="U1" s="90" t="s">
        <v>69</v>
      </c>
      <c r="V1" s="90" t="s">
        <v>70</v>
      </c>
      <c r="W1" s="90" t="s">
        <v>71</v>
      </c>
      <c r="X1" s="90" t="s">
        <v>72</v>
      </c>
      <c r="Y1" s="90" t="s">
        <v>73</v>
      </c>
      <c r="Z1" s="90" t="s">
        <v>74</v>
      </c>
      <c r="AA1" s="90" t="s">
        <v>75</v>
      </c>
      <c r="AB1" s="90" t="s">
        <v>76</v>
      </c>
      <c r="AC1" s="90" t="s">
        <v>77</v>
      </c>
      <c r="AD1" s="90" t="s">
        <v>78</v>
      </c>
      <c r="AE1" s="90" t="s">
        <v>365</v>
      </c>
      <c r="AF1" s="90" t="s">
        <v>79</v>
      </c>
      <c r="AG1" s="90" t="s">
        <v>80</v>
      </c>
      <c r="AH1" s="90" t="s">
        <v>81</v>
      </c>
      <c r="AI1" s="90" t="s">
        <v>82</v>
      </c>
      <c r="AJ1" s="90" t="s">
        <v>366</v>
      </c>
      <c r="AK1" s="90" t="s">
        <v>83</v>
      </c>
      <c r="AL1" s="90" t="s">
        <v>84</v>
      </c>
      <c r="AM1" s="90" t="s">
        <v>85</v>
      </c>
      <c r="AN1" s="90" t="s">
        <v>86</v>
      </c>
      <c r="AO1" s="90" t="s">
        <v>87</v>
      </c>
      <c r="AP1" s="90" t="s">
        <v>88</v>
      </c>
    </row>
    <row r="2" spans="1:42" s="72" customFormat="1" x14ac:dyDescent="0.2">
      <c r="A2" s="73" t="s">
        <v>141</v>
      </c>
      <c r="B2" s="91" t="s">
        <v>25</v>
      </c>
      <c r="C2" s="73" t="s">
        <v>18</v>
      </c>
      <c r="D2" s="73" t="s">
        <v>21</v>
      </c>
      <c r="E2" s="89" t="s">
        <v>31</v>
      </c>
      <c r="F2" s="91" t="s">
        <v>120</v>
      </c>
      <c r="G2" s="91" t="s">
        <v>133</v>
      </c>
      <c r="H2" s="91" t="s">
        <v>134</v>
      </c>
      <c r="I2" s="89" t="s">
        <v>59</v>
      </c>
      <c r="J2" s="89" t="s">
        <v>158</v>
      </c>
      <c r="K2" s="89" t="s">
        <v>288</v>
      </c>
      <c r="L2" s="89" t="s">
        <v>61</v>
      </c>
      <c r="M2" s="89" t="s">
        <v>291</v>
      </c>
      <c r="N2" s="89" t="s">
        <v>292</v>
      </c>
      <c r="O2" s="89" t="s">
        <v>293</v>
      </c>
      <c r="P2" s="89" t="s">
        <v>367</v>
      </c>
      <c r="Q2" s="89" t="s">
        <v>368</v>
      </c>
      <c r="R2" s="89" t="s">
        <v>369</v>
      </c>
      <c r="S2" s="89" t="s">
        <v>370</v>
      </c>
      <c r="T2" s="89" t="s">
        <v>371</v>
      </c>
      <c r="U2" s="89" t="s">
        <v>372</v>
      </c>
      <c r="V2" s="89" t="s">
        <v>373</v>
      </c>
      <c r="W2" s="89" t="s">
        <v>374</v>
      </c>
      <c r="X2" s="89" t="s">
        <v>375</v>
      </c>
      <c r="Y2" s="89" t="s">
        <v>376</v>
      </c>
      <c r="Z2" s="89" t="s">
        <v>377</v>
      </c>
      <c r="AA2" s="89" t="s">
        <v>378</v>
      </c>
      <c r="AB2" s="89" t="s">
        <v>379</v>
      </c>
      <c r="AC2" s="89" t="s">
        <v>380</v>
      </c>
      <c r="AD2" s="89" t="s">
        <v>381</v>
      </c>
      <c r="AE2" s="89" t="s">
        <v>382</v>
      </c>
      <c r="AF2" s="89" t="s">
        <v>383</v>
      </c>
      <c r="AG2" s="89" t="s">
        <v>384</v>
      </c>
      <c r="AH2" s="89" t="s">
        <v>182</v>
      </c>
      <c r="AI2" s="89" t="s">
        <v>385</v>
      </c>
      <c r="AJ2" s="89" t="s">
        <v>366</v>
      </c>
      <c r="AK2" s="89" t="s">
        <v>386</v>
      </c>
      <c r="AL2" s="89" t="s">
        <v>387</v>
      </c>
      <c r="AM2" s="89" t="s">
        <v>388</v>
      </c>
      <c r="AN2" s="89" t="s">
        <v>389</v>
      </c>
      <c r="AO2" s="89" t="s">
        <v>390</v>
      </c>
      <c r="AP2" s="89" t="s">
        <v>391</v>
      </c>
    </row>
    <row r="3" spans="1:42" s="72" customFormat="1" ht="45" customHeight="1" x14ac:dyDescent="0.2">
      <c r="A3" s="73" t="s">
        <v>142</v>
      </c>
      <c r="B3" s="91" t="s">
        <v>24</v>
      </c>
      <c r="C3" s="73" t="s">
        <v>19</v>
      </c>
      <c r="D3" s="73" t="s">
        <v>3</v>
      </c>
      <c r="E3" s="89" t="s">
        <v>32</v>
      </c>
      <c r="F3" s="91" t="s">
        <v>137</v>
      </c>
      <c r="G3" s="91" t="s">
        <v>135</v>
      </c>
      <c r="H3" s="91"/>
      <c r="I3" s="89" t="s">
        <v>60</v>
      </c>
      <c r="J3" s="89" t="s">
        <v>159</v>
      </c>
      <c r="K3" s="89" t="s">
        <v>289</v>
      </c>
      <c r="L3" s="89" t="s">
        <v>294</v>
      </c>
      <c r="M3" s="89" t="s">
        <v>295</v>
      </c>
      <c r="N3" s="89"/>
      <c r="O3" s="89" t="s">
        <v>296</v>
      </c>
      <c r="P3" s="89" t="s">
        <v>392</v>
      </c>
      <c r="Q3" s="89" t="s">
        <v>393</v>
      </c>
      <c r="R3" s="89" t="s">
        <v>394</v>
      </c>
      <c r="S3" s="89" t="s">
        <v>395</v>
      </c>
      <c r="T3" s="89" t="s">
        <v>396</v>
      </c>
      <c r="U3" s="89" t="s">
        <v>397</v>
      </c>
      <c r="V3" s="89" t="s">
        <v>398</v>
      </c>
      <c r="W3" s="89" t="s">
        <v>399</v>
      </c>
      <c r="X3" s="89" t="s">
        <v>400</v>
      </c>
      <c r="Y3" s="89" t="s">
        <v>401</v>
      </c>
      <c r="Z3" s="89" t="s">
        <v>313</v>
      </c>
      <c r="AA3" s="89" t="s">
        <v>402</v>
      </c>
      <c r="AB3" s="89" t="s">
        <v>394</v>
      </c>
      <c r="AC3" s="89" t="s">
        <v>403</v>
      </c>
      <c r="AD3" s="89" t="s">
        <v>404</v>
      </c>
      <c r="AE3" s="89" t="s">
        <v>405</v>
      </c>
      <c r="AF3" s="89" t="s">
        <v>400</v>
      </c>
      <c r="AG3" s="89" t="s">
        <v>406</v>
      </c>
      <c r="AH3" s="89" t="s">
        <v>407</v>
      </c>
      <c r="AI3" s="89" t="s">
        <v>408</v>
      </c>
      <c r="AJ3" s="89" t="s">
        <v>409</v>
      </c>
      <c r="AK3" s="89" t="s">
        <v>410</v>
      </c>
      <c r="AL3" s="89" t="s">
        <v>407</v>
      </c>
      <c r="AM3" s="89" t="s">
        <v>411</v>
      </c>
      <c r="AN3" s="89" t="s">
        <v>412</v>
      </c>
      <c r="AO3" s="89" t="s">
        <v>413</v>
      </c>
      <c r="AP3" s="89" t="s">
        <v>414</v>
      </c>
    </row>
    <row r="4" spans="1:42" s="72" customFormat="1" x14ac:dyDescent="0.2">
      <c r="A4" s="73" t="s">
        <v>113</v>
      </c>
      <c r="B4" s="73"/>
      <c r="C4" s="73" t="s">
        <v>20</v>
      </c>
      <c r="D4" s="73" t="s">
        <v>1249</v>
      </c>
      <c r="E4" s="89" t="s">
        <v>33</v>
      </c>
      <c r="F4" s="91" t="s">
        <v>138</v>
      </c>
      <c r="G4" s="91" t="s">
        <v>135</v>
      </c>
      <c r="H4" s="91" t="s">
        <v>134</v>
      </c>
      <c r="I4" s="89" t="s">
        <v>61</v>
      </c>
      <c r="J4" s="89" t="s">
        <v>160</v>
      </c>
      <c r="K4" s="89" t="s">
        <v>169</v>
      </c>
      <c r="L4" s="89" t="s">
        <v>297</v>
      </c>
      <c r="M4" s="89" t="s">
        <v>298</v>
      </c>
      <c r="N4" s="89"/>
      <c r="O4" s="89" t="s">
        <v>299</v>
      </c>
      <c r="P4" s="89" t="s">
        <v>415</v>
      </c>
      <c r="Q4" s="89" t="s">
        <v>416</v>
      </c>
      <c r="R4" s="89" t="s">
        <v>417</v>
      </c>
      <c r="S4" s="89" t="s">
        <v>418</v>
      </c>
      <c r="T4" s="89" t="s">
        <v>58</v>
      </c>
      <c r="U4" s="89" t="s">
        <v>419</v>
      </c>
      <c r="V4" s="89" t="s">
        <v>420</v>
      </c>
      <c r="W4" s="89" t="s">
        <v>407</v>
      </c>
      <c r="X4" s="89" t="s">
        <v>421</v>
      </c>
      <c r="Y4" s="89" t="s">
        <v>422</v>
      </c>
      <c r="Z4" s="89" t="s">
        <v>423</v>
      </c>
      <c r="AA4" s="89" t="s">
        <v>424</v>
      </c>
      <c r="AB4" s="89" t="s">
        <v>425</v>
      </c>
      <c r="AC4" s="89" t="s">
        <v>426</v>
      </c>
      <c r="AD4" s="89" t="s">
        <v>427</v>
      </c>
      <c r="AE4" s="89" t="s">
        <v>428</v>
      </c>
      <c r="AF4" s="89" t="s">
        <v>429</v>
      </c>
      <c r="AG4" s="89" t="s">
        <v>430</v>
      </c>
      <c r="AH4" s="89" t="s">
        <v>431</v>
      </c>
      <c r="AI4" s="89" t="s">
        <v>432</v>
      </c>
      <c r="AJ4" s="89"/>
      <c r="AK4" s="89" t="s">
        <v>394</v>
      </c>
      <c r="AL4" s="89" t="s">
        <v>433</v>
      </c>
      <c r="AM4" s="89" t="s">
        <v>434</v>
      </c>
      <c r="AN4" s="89" t="s">
        <v>435</v>
      </c>
      <c r="AO4" s="89" t="s">
        <v>436</v>
      </c>
      <c r="AP4" s="89" t="s">
        <v>437</v>
      </c>
    </row>
    <row r="5" spans="1:42" s="72" customFormat="1" ht="24" x14ac:dyDescent="0.2">
      <c r="A5" s="73" t="s">
        <v>115</v>
      </c>
      <c r="B5" s="73"/>
      <c r="C5" s="73" t="s">
        <v>2</v>
      </c>
      <c r="D5" s="73" t="s">
        <v>90</v>
      </c>
      <c r="E5" s="89" t="s">
        <v>1207</v>
      </c>
      <c r="F5" s="91" t="s">
        <v>1238</v>
      </c>
      <c r="G5" s="91" t="s">
        <v>135</v>
      </c>
      <c r="H5" s="91" t="s">
        <v>134</v>
      </c>
      <c r="I5" s="89" t="s">
        <v>62</v>
      </c>
      <c r="J5" s="89" t="s">
        <v>161</v>
      </c>
      <c r="K5" s="89" t="s">
        <v>170</v>
      </c>
      <c r="L5" s="89" t="s">
        <v>300</v>
      </c>
      <c r="M5" s="89" t="s">
        <v>301</v>
      </c>
      <c r="N5" s="89"/>
      <c r="O5" s="89" t="s">
        <v>302</v>
      </c>
      <c r="P5" s="89" t="s">
        <v>438</v>
      </c>
      <c r="Q5" s="89" t="s">
        <v>439</v>
      </c>
      <c r="R5" s="89" t="s">
        <v>440</v>
      </c>
      <c r="S5" s="89" t="s">
        <v>441</v>
      </c>
      <c r="T5" s="89" t="s">
        <v>432</v>
      </c>
      <c r="U5" s="89" t="s">
        <v>442</v>
      </c>
      <c r="V5" s="89" t="s">
        <v>443</v>
      </c>
      <c r="W5" s="89" t="s">
        <v>444</v>
      </c>
      <c r="X5" s="89" t="s">
        <v>445</v>
      </c>
      <c r="Y5" s="89" t="s">
        <v>446</v>
      </c>
      <c r="Z5" s="89" t="s">
        <v>447</v>
      </c>
      <c r="AA5" s="89" t="s">
        <v>448</v>
      </c>
      <c r="AB5" s="89" t="s">
        <v>449</v>
      </c>
      <c r="AC5" s="89" t="s">
        <v>450</v>
      </c>
      <c r="AD5" s="89" t="s">
        <v>451</v>
      </c>
      <c r="AE5" s="89" t="s">
        <v>452</v>
      </c>
      <c r="AF5" s="89" t="s">
        <v>453</v>
      </c>
      <c r="AG5" s="89" t="s">
        <v>454</v>
      </c>
      <c r="AH5" s="89" t="s">
        <v>455</v>
      </c>
      <c r="AI5" s="89" t="s">
        <v>456</v>
      </c>
      <c r="AJ5" s="89"/>
      <c r="AK5" s="89" t="s">
        <v>457</v>
      </c>
      <c r="AL5" s="89" t="s">
        <v>458</v>
      </c>
      <c r="AM5" s="89" t="s">
        <v>459</v>
      </c>
      <c r="AN5" s="89" t="s">
        <v>460</v>
      </c>
      <c r="AO5" s="89" t="s">
        <v>461</v>
      </c>
      <c r="AP5" s="89" t="s">
        <v>462</v>
      </c>
    </row>
    <row r="6" spans="1:42" s="72" customFormat="1" x14ac:dyDescent="0.2">
      <c r="A6" s="73" t="s">
        <v>114</v>
      </c>
      <c r="B6" s="73"/>
      <c r="C6" s="73" t="s">
        <v>5</v>
      </c>
      <c r="D6" s="73" t="s">
        <v>1250</v>
      </c>
      <c r="E6" s="89" t="s">
        <v>1211</v>
      </c>
      <c r="F6" s="91" t="s">
        <v>1242</v>
      </c>
      <c r="G6" s="91" t="s">
        <v>135</v>
      </c>
      <c r="H6" s="91" t="s">
        <v>134</v>
      </c>
      <c r="I6" s="89" t="s">
        <v>63</v>
      </c>
      <c r="J6" s="89" t="s">
        <v>162</v>
      </c>
      <c r="K6" s="89" t="s">
        <v>171</v>
      </c>
      <c r="L6" s="89" t="s">
        <v>303</v>
      </c>
      <c r="M6" s="89" t="s">
        <v>304</v>
      </c>
      <c r="N6" s="89"/>
      <c r="O6" s="89" t="s">
        <v>305</v>
      </c>
      <c r="P6" s="89" t="s">
        <v>463</v>
      </c>
      <c r="Q6" s="89" t="s">
        <v>464</v>
      </c>
      <c r="R6" s="89" t="s">
        <v>465</v>
      </c>
      <c r="S6" s="89" t="s">
        <v>466</v>
      </c>
      <c r="T6" s="89" t="s">
        <v>63</v>
      </c>
      <c r="U6" s="89" t="s">
        <v>467</v>
      </c>
      <c r="V6" s="89" t="s">
        <v>468</v>
      </c>
      <c r="W6" s="89" t="s">
        <v>469</v>
      </c>
      <c r="X6" s="89" t="s">
        <v>470</v>
      </c>
      <c r="Y6" s="89" t="s">
        <v>323</v>
      </c>
      <c r="Z6" s="89"/>
      <c r="AA6" s="89" t="s">
        <v>471</v>
      </c>
      <c r="AB6" s="89" t="s">
        <v>472</v>
      </c>
      <c r="AC6" s="89" t="s">
        <v>473</v>
      </c>
      <c r="AD6" s="89" t="s">
        <v>474</v>
      </c>
      <c r="AE6" s="89" t="s">
        <v>475</v>
      </c>
      <c r="AF6" s="89" t="s">
        <v>476</v>
      </c>
      <c r="AG6" s="89" t="s">
        <v>477</v>
      </c>
      <c r="AH6" s="89" t="s">
        <v>71</v>
      </c>
      <c r="AI6" s="89" t="s">
        <v>478</v>
      </c>
      <c r="AJ6" s="89"/>
      <c r="AK6" s="89" t="s">
        <v>183</v>
      </c>
      <c r="AL6" s="89" t="s">
        <v>479</v>
      </c>
      <c r="AM6" s="89" t="s">
        <v>480</v>
      </c>
      <c r="AN6" s="89" t="s">
        <v>58</v>
      </c>
      <c r="AO6" s="89" t="s">
        <v>481</v>
      </c>
      <c r="AP6" s="89"/>
    </row>
    <row r="7" spans="1:42" s="72" customFormat="1" ht="36" x14ac:dyDescent="0.2">
      <c r="B7" s="73"/>
      <c r="C7" s="73" t="s">
        <v>4</v>
      </c>
      <c r="D7" s="73" t="s">
        <v>9</v>
      </c>
      <c r="E7" s="89" t="s">
        <v>1243</v>
      </c>
      <c r="F7" s="91" t="s">
        <v>1239</v>
      </c>
      <c r="G7" s="91" t="s">
        <v>135</v>
      </c>
      <c r="H7" s="91" t="s">
        <v>134</v>
      </c>
      <c r="I7" s="89" t="s">
        <v>290</v>
      </c>
      <c r="J7" s="89" t="s">
        <v>163</v>
      </c>
      <c r="K7" s="89" t="s">
        <v>172</v>
      </c>
      <c r="L7" s="89" t="s">
        <v>306</v>
      </c>
      <c r="M7" s="89" t="s">
        <v>307</v>
      </c>
      <c r="N7" s="89"/>
      <c r="O7" s="89" t="s">
        <v>308</v>
      </c>
      <c r="P7" s="89" t="s">
        <v>482</v>
      </c>
      <c r="Q7" s="89" t="s">
        <v>483</v>
      </c>
      <c r="R7" s="89" t="s">
        <v>484</v>
      </c>
      <c r="S7" s="89" t="s">
        <v>485</v>
      </c>
      <c r="T7" s="89" t="s">
        <v>486</v>
      </c>
      <c r="U7" s="89" t="s">
        <v>487</v>
      </c>
      <c r="V7" s="89" t="s">
        <v>488</v>
      </c>
      <c r="W7" s="89" t="s">
        <v>489</v>
      </c>
      <c r="X7" s="89" t="s">
        <v>490</v>
      </c>
      <c r="Y7" s="89" t="s">
        <v>491</v>
      </c>
      <c r="Z7" s="89"/>
      <c r="AA7" s="89" t="s">
        <v>492</v>
      </c>
      <c r="AB7" s="89" t="s">
        <v>493</v>
      </c>
      <c r="AC7" s="89" t="s">
        <v>494</v>
      </c>
      <c r="AD7" s="89" t="s">
        <v>495</v>
      </c>
      <c r="AE7" s="89" t="s">
        <v>496</v>
      </c>
      <c r="AF7" s="89" t="s">
        <v>497</v>
      </c>
      <c r="AG7" s="89" t="s">
        <v>498</v>
      </c>
      <c r="AH7" s="89" t="s">
        <v>499</v>
      </c>
      <c r="AI7" s="89" t="s">
        <v>500</v>
      </c>
      <c r="AJ7" s="89"/>
      <c r="AK7" s="89" t="s">
        <v>501</v>
      </c>
      <c r="AL7" s="89" t="s">
        <v>502</v>
      </c>
      <c r="AM7" s="89" t="s">
        <v>503</v>
      </c>
      <c r="AN7" s="89" t="s">
        <v>63</v>
      </c>
      <c r="AO7" s="89" t="s">
        <v>504</v>
      </c>
      <c r="AP7" s="89"/>
    </row>
    <row r="8" spans="1:42" s="72" customFormat="1" x14ac:dyDescent="0.2">
      <c r="C8" s="73" t="s">
        <v>9</v>
      </c>
      <c r="E8" s="89" t="s">
        <v>1244</v>
      </c>
      <c r="F8" s="91" t="s">
        <v>1210</v>
      </c>
      <c r="G8" s="91" t="s">
        <v>135</v>
      </c>
      <c r="H8" s="91"/>
      <c r="I8" s="89" t="s">
        <v>64</v>
      </c>
      <c r="J8" s="89" t="s">
        <v>164</v>
      </c>
      <c r="K8" s="89" t="s">
        <v>173</v>
      </c>
      <c r="L8" s="89" t="s">
        <v>309</v>
      </c>
      <c r="M8" s="89" t="s">
        <v>310</v>
      </c>
      <c r="N8" s="89"/>
      <c r="O8" s="89" t="s">
        <v>311</v>
      </c>
      <c r="P8" s="89" t="s">
        <v>505</v>
      </c>
      <c r="Q8" s="89" t="s">
        <v>506</v>
      </c>
      <c r="R8" s="89" t="s">
        <v>507</v>
      </c>
      <c r="S8" s="89" t="s">
        <v>508</v>
      </c>
      <c r="T8" s="89" t="s">
        <v>509</v>
      </c>
      <c r="U8" s="89" t="s">
        <v>510</v>
      </c>
      <c r="V8" s="89" t="s">
        <v>511</v>
      </c>
      <c r="W8" s="89" t="s">
        <v>512</v>
      </c>
      <c r="X8" s="89" t="s">
        <v>513</v>
      </c>
      <c r="Y8" s="89" t="s">
        <v>514</v>
      </c>
      <c r="Z8" s="89"/>
      <c r="AA8" s="89" t="s">
        <v>515</v>
      </c>
      <c r="AB8" s="89" t="s">
        <v>516</v>
      </c>
      <c r="AC8" s="89" t="s">
        <v>517</v>
      </c>
      <c r="AD8" s="89" t="s">
        <v>518</v>
      </c>
      <c r="AE8" s="89" t="s">
        <v>519</v>
      </c>
      <c r="AF8" s="89" t="s">
        <v>463</v>
      </c>
      <c r="AG8" s="89" t="s">
        <v>520</v>
      </c>
      <c r="AH8" s="89" t="s">
        <v>521</v>
      </c>
      <c r="AI8" s="89" t="s">
        <v>522</v>
      </c>
      <c r="AJ8" s="89"/>
      <c r="AK8" s="89" t="s">
        <v>523</v>
      </c>
      <c r="AL8" s="89" t="s">
        <v>524</v>
      </c>
      <c r="AM8" s="89" t="s">
        <v>525</v>
      </c>
      <c r="AN8" s="89" t="s">
        <v>526</v>
      </c>
      <c r="AO8" s="89"/>
      <c r="AP8" s="89"/>
    </row>
    <row r="9" spans="1:42" s="72" customFormat="1" ht="36" x14ac:dyDescent="0.2">
      <c r="E9" s="89" t="s">
        <v>34</v>
      </c>
      <c r="F9" s="91" t="s">
        <v>1240</v>
      </c>
      <c r="G9" s="91" t="s">
        <v>135</v>
      </c>
      <c r="H9" s="91"/>
      <c r="I9" s="89" t="s">
        <v>65</v>
      </c>
      <c r="J9" s="89" t="s">
        <v>165</v>
      </c>
      <c r="K9" s="89" t="s">
        <v>174</v>
      </c>
      <c r="L9" s="89"/>
      <c r="M9" s="89" t="s">
        <v>312</v>
      </c>
      <c r="N9" s="89"/>
      <c r="O9" s="89" t="s">
        <v>313</v>
      </c>
      <c r="P9" s="89" t="s">
        <v>527</v>
      </c>
      <c r="Q9" s="89" t="s">
        <v>528</v>
      </c>
      <c r="R9" s="89" t="s">
        <v>529</v>
      </c>
      <c r="S9" s="89" t="s">
        <v>530</v>
      </c>
      <c r="T9" s="89" t="s">
        <v>531</v>
      </c>
      <c r="U9" s="89" t="s">
        <v>532</v>
      </c>
      <c r="V9" s="89" t="s">
        <v>533</v>
      </c>
      <c r="W9" s="89" t="s">
        <v>534</v>
      </c>
      <c r="X9" s="89" t="s">
        <v>535</v>
      </c>
      <c r="Y9" s="89" t="s">
        <v>536</v>
      </c>
      <c r="Z9" s="89"/>
      <c r="AA9" s="89" t="s">
        <v>537</v>
      </c>
      <c r="AB9" s="89" t="s">
        <v>538</v>
      </c>
      <c r="AC9" s="89" t="s">
        <v>205</v>
      </c>
      <c r="AD9" s="89" t="s">
        <v>539</v>
      </c>
      <c r="AE9" s="89" t="s">
        <v>540</v>
      </c>
      <c r="AF9" s="89" t="s">
        <v>541</v>
      </c>
      <c r="AG9" s="89" t="s">
        <v>542</v>
      </c>
      <c r="AH9" s="89" t="s">
        <v>543</v>
      </c>
      <c r="AI9" s="89" t="s">
        <v>544</v>
      </c>
      <c r="AJ9" s="89"/>
      <c r="AK9" s="89" t="s">
        <v>187</v>
      </c>
      <c r="AL9" s="89" t="s">
        <v>545</v>
      </c>
      <c r="AM9" s="89" t="s">
        <v>546</v>
      </c>
      <c r="AN9" s="89" t="s">
        <v>547</v>
      </c>
      <c r="AO9" s="89"/>
      <c r="AP9" s="89"/>
    </row>
    <row r="10" spans="1:42" s="72" customFormat="1" x14ac:dyDescent="0.2">
      <c r="E10" s="89" t="s">
        <v>30</v>
      </c>
      <c r="F10" s="91" t="s">
        <v>1236</v>
      </c>
      <c r="G10" s="91" t="s">
        <v>135</v>
      </c>
      <c r="H10" s="91" t="s">
        <v>136</v>
      </c>
      <c r="I10" s="89" t="s">
        <v>66</v>
      </c>
      <c r="J10" s="89" t="s">
        <v>166</v>
      </c>
      <c r="K10" s="89" t="s">
        <v>175</v>
      </c>
      <c r="L10" s="89"/>
      <c r="M10" s="89" t="s">
        <v>314</v>
      </c>
      <c r="N10" s="89"/>
      <c r="O10" s="89" t="s">
        <v>315</v>
      </c>
      <c r="P10" s="89" t="s">
        <v>64</v>
      </c>
      <c r="Q10" s="89" t="s">
        <v>548</v>
      </c>
      <c r="R10" s="89" t="s">
        <v>549</v>
      </c>
      <c r="S10" s="89" t="s">
        <v>550</v>
      </c>
      <c r="T10" s="89" t="s">
        <v>551</v>
      </c>
      <c r="U10" s="89" t="s">
        <v>552</v>
      </c>
      <c r="V10" s="89" t="s">
        <v>553</v>
      </c>
      <c r="W10" s="89" t="s">
        <v>554</v>
      </c>
      <c r="X10" s="89" t="s">
        <v>555</v>
      </c>
      <c r="Y10" s="89" t="s">
        <v>556</v>
      </c>
      <c r="Z10" s="89"/>
      <c r="AA10" s="89" t="s">
        <v>557</v>
      </c>
      <c r="AB10" s="89" t="s">
        <v>558</v>
      </c>
      <c r="AC10" s="89" t="s">
        <v>559</v>
      </c>
      <c r="AD10" s="89" t="s">
        <v>560</v>
      </c>
      <c r="AE10" s="89" t="s">
        <v>561</v>
      </c>
      <c r="AF10" s="89" t="s">
        <v>406</v>
      </c>
      <c r="AG10" s="89" t="s">
        <v>253</v>
      </c>
      <c r="AH10" s="89" t="s">
        <v>562</v>
      </c>
      <c r="AI10" s="89" t="s">
        <v>563</v>
      </c>
      <c r="AJ10" s="89"/>
      <c r="AK10" s="89" t="s">
        <v>63</v>
      </c>
      <c r="AL10" s="89" t="s">
        <v>564</v>
      </c>
      <c r="AM10" s="89" t="s">
        <v>565</v>
      </c>
      <c r="AN10" s="89" t="s">
        <v>566</v>
      </c>
      <c r="AO10" s="89"/>
      <c r="AP10" s="89"/>
    </row>
    <row r="11" spans="1:42" s="72" customFormat="1" ht="24" x14ac:dyDescent="0.2">
      <c r="E11" s="89" t="s">
        <v>1212</v>
      </c>
      <c r="F11" s="91" t="s">
        <v>1241</v>
      </c>
      <c r="G11" s="91" t="s">
        <v>135</v>
      </c>
      <c r="H11" s="91" t="s">
        <v>136</v>
      </c>
      <c r="I11" s="89" t="s">
        <v>67</v>
      </c>
      <c r="J11" s="89" t="s">
        <v>167</v>
      </c>
      <c r="K11" s="89" t="s">
        <v>176</v>
      </c>
      <c r="L11" s="89"/>
      <c r="M11" s="89" t="s">
        <v>316</v>
      </c>
      <c r="N11" s="89"/>
      <c r="O11" s="89" t="s">
        <v>317</v>
      </c>
      <c r="P11" s="89" t="s">
        <v>189</v>
      </c>
      <c r="Q11" s="89" t="s">
        <v>567</v>
      </c>
      <c r="R11" s="89" t="s">
        <v>568</v>
      </c>
      <c r="S11" s="89" t="s">
        <v>569</v>
      </c>
      <c r="T11" s="89" t="s">
        <v>570</v>
      </c>
      <c r="U11" s="89" t="s">
        <v>571</v>
      </c>
      <c r="V11" s="89" t="s">
        <v>572</v>
      </c>
      <c r="W11" s="89" t="s">
        <v>573</v>
      </c>
      <c r="X11" s="89" t="s">
        <v>574</v>
      </c>
      <c r="Y11" s="89"/>
      <c r="Z11" s="89"/>
      <c r="AA11" s="89" t="s">
        <v>575</v>
      </c>
      <c r="AB11" s="89" t="s">
        <v>576</v>
      </c>
      <c r="AC11" s="89" t="s">
        <v>577</v>
      </c>
      <c r="AD11" s="89" t="s">
        <v>578</v>
      </c>
      <c r="AE11" s="89" t="s">
        <v>579</v>
      </c>
      <c r="AF11" s="89" t="s">
        <v>580</v>
      </c>
      <c r="AG11" s="89" t="s">
        <v>581</v>
      </c>
      <c r="AH11" s="89" t="s">
        <v>582</v>
      </c>
      <c r="AI11" s="89" t="s">
        <v>583</v>
      </c>
      <c r="AJ11" s="89"/>
      <c r="AK11" s="89" t="s">
        <v>555</v>
      </c>
      <c r="AL11" s="89" t="s">
        <v>584</v>
      </c>
      <c r="AM11" s="89" t="s">
        <v>585</v>
      </c>
      <c r="AN11" s="89" t="s">
        <v>586</v>
      </c>
      <c r="AO11" s="89"/>
      <c r="AP11" s="89"/>
    </row>
    <row r="12" spans="1:42" s="72" customFormat="1" x14ac:dyDescent="0.2">
      <c r="E12" s="89" t="s">
        <v>38</v>
      </c>
      <c r="F12" s="91" t="s">
        <v>1235</v>
      </c>
      <c r="G12" s="91" t="s">
        <v>135</v>
      </c>
      <c r="H12" s="91" t="s">
        <v>136</v>
      </c>
      <c r="I12" s="89" t="s">
        <v>68</v>
      </c>
      <c r="J12" s="89" t="s">
        <v>168</v>
      </c>
      <c r="K12" s="89" t="s">
        <v>177</v>
      </c>
      <c r="L12" s="89"/>
      <c r="M12" s="89" t="s">
        <v>318</v>
      </c>
      <c r="N12" s="89"/>
      <c r="O12" s="89" t="s">
        <v>71</v>
      </c>
      <c r="P12" s="89" t="s">
        <v>407</v>
      </c>
      <c r="Q12" s="89" t="s">
        <v>587</v>
      </c>
      <c r="R12" s="89" t="s">
        <v>55</v>
      </c>
      <c r="S12" s="89" t="s">
        <v>588</v>
      </c>
      <c r="T12" s="89" t="s">
        <v>589</v>
      </c>
      <c r="U12" s="89" t="s">
        <v>590</v>
      </c>
      <c r="V12" s="89" t="s">
        <v>591</v>
      </c>
      <c r="W12" s="89" t="s">
        <v>592</v>
      </c>
      <c r="X12" s="89" t="s">
        <v>593</v>
      </c>
      <c r="Y12" s="89"/>
      <c r="Z12" s="89"/>
      <c r="AA12" s="89" t="s">
        <v>594</v>
      </c>
      <c r="AB12" s="89" t="s">
        <v>595</v>
      </c>
      <c r="AC12" s="89" t="s">
        <v>596</v>
      </c>
      <c r="AD12" s="89" t="s">
        <v>597</v>
      </c>
      <c r="AE12" s="89" t="s">
        <v>598</v>
      </c>
      <c r="AF12" s="89" t="s">
        <v>599</v>
      </c>
      <c r="AG12" s="89" t="s">
        <v>600</v>
      </c>
      <c r="AH12" s="89" t="s">
        <v>601</v>
      </c>
      <c r="AI12" s="89" t="s">
        <v>602</v>
      </c>
      <c r="AJ12" s="89"/>
      <c r="AK12" s="89" t="s">
        <v>603</v>
      </c>
      <c r="AL12" s="89" t="s">
        <v>229</v>
      </c>
      <c r="AM12" s="89" t="s">
        <v>604</v>
      </c>
      <c r="AN12" s="89" t="s">
        <v>605</v>
      </c>
      <c r="AO12" s="89"/>
      <c r="AP12" s="89"/>
    </row>
    <row r="13" spans="1:42" s="72" customFormat="1" ht="24" x14ac:dyDescent="0.2">
      <c r="E13" s="89" t="s">
        <v>37</v>
      </c>
      <c r="F13" s="91" t="s">
        <v>1295</v>
      </c>
      <c r="G13" s="91" t="s">
        <v>1296</v>
      </c>
      <c r="H13" s="91"/>
      <c r="I13" s="89" t="s">
        <v>69</v>
      </c>
      <c r="J13" s="89"/>
      <c r="K13" s="89" t="s">
        <v>178</v>
      </c>
      <c r="L13" s="89"/>
      <c r="M13" s="89" t="s">
        <v>319</v>
      </c>
      <c r="N13" s="89"/>
      <c r="O13" s="89" t="s">
        <v>320</v>
      </c>
      <c r="P13" s="89" t="s">
        <v>606</v>
      </c>
      <c r="Q13" s="89" t="s">
        <v>607</v>
      </c>
      <c r="R13" s="89" t="s">
        <v>608</v>
      </c>
      <c r="S13" s="89" t="s">
        <v>609</v>
      </c>
      <c r="T13" s="89" t="s">
        <v>369</v>
      </c>
      <c r="U13" s="89" t="s">
        <v>610</v>
      </c>
      <c r="V13" s="89" t="s">
        <v>611</v>
      </c>
      <c r="W13" s="89" t="s">
        <v>612</v>
      </c>
      <c r="X13" s="89" t="s">
        <v>613</v>
      </c>
      <c r="Y13" s="89"/>
      <c r="Z13" s="89"/>
      <c r="AA13" s="89" t="s">
        <v>614</v>
      </c>
      <c r="AB13" s="89" t="s">
        <v>615</v>
      </c>
      <c r="AC13" s="89" t="s">
        <v>616</v>
      </c>
      <c r="AD13" s="89" t="s">
        <v>56</v>
      </c>
      <c r="AE13" s="89" t="s">
        <v>617</v>
      </c>
      <c r="AF13" s="89" t="s">
        <v>71</v>
      </c>
      <c r="AG13" s="89" t="s">
        <v>618</v>
      </c>
      <c r="AH13" s="89" t="s">
        <v>619</v>
      </c>
      <c r="AI13" s="89" t="s">
        <v>620</v>
      </c>
      <c r="AJ13" s="89"/>
      <c r="AK13" s="89" t="s">
        <v>621</v>
      </c>
      <c r="AL13" s="89" t="s">
        <v>622</v>
      </c>
      <c r="AM13" s="89" t="s">
        <v>623</v>
      </c>
      <c r="AN13" s="89" t="s">
        <v>301</v>
      </c>
      <c r="AO13" s="89"/>
      <c r="AP13" s="89"/>
    </row>
    <row r="14" spans="1:42" s="72" customFormat="1" x14ac:dyDescent="0.2">
      <c r="E14" s="89" t="s">
        <v>35</v>
      </c>
      <c r="I14" s="89" t="s">
        <v>70</v>
      </c>
      <c r="J14" s="89"/>
      <c r="K14" s="89" t="s">
        <v>179</v>
      </c>
      <c r="L14" s="89"/>
      <c r="M14" s="89" t="s">
        <v>321</v>
      </c>
      <c r="N14" s="89"/>
      <c r="O14" s="89" t="s">
        <v>322</v>
      </c>
      <c r="P14" s="89" t="s">
        <v>65</v>
      </c>
      <c r="Q14" s="89" t="s">
        <v>624</v>
      </c>
      <c r="R14" s="89" t="s">
        <v>625</v>
      </c>
      <c r="S14" s="89" t="s">
        <v>248</v>
      </c>
      <c r="T14" s="89" t="s">
        <v>626</v>
      </c>
      <c r="U14" s="89" t="s">
        <v>627</v>
      </c>
      <c r="V14" s="89" t="s">
        <v>628</v>
      </c>
      <c r="W14" s="89" t="s">
        <v>629</v>
      </c>
      <c r="X14" s="89" t="s">
        <v>630</v>
      </c>
      <c r="Y14" s="89"/>
      <c r="Z14" s="89"/>
      <c r="AA14" s="89" t="s">
        <v>57</v>
      </c>
      <c r="AB14" s="89" t="s">
        <v>631</v>
      </c>
      <c r="AC14" s="89" t="s">
        <v>632</v>
      </c>
      <c r="AD14" s="89" t="s">
        <v>632</v>
      </c>
      <c r="AE14" s="89" t="s">
        <v>633</v>
      </c>
      <c r="AF14" s="89" t="s">
        <v>634</v>
      </c>
      <c r="AG14" s="89" t="s">
        <v>635</v>
      </c>
      <c r="AH14" s="89"/>
      <c r="AI14" s="89" t="s">
        <v>636</v>
      </c>
      <c r="AJ14" s="89"/>
      <c r="AK14" s="89" t="s">
        <v>637</v>
      </c>
      <c r="AL14" s="89" t="s">
        <v>638</v>
      </c>
      <c r="AM14" s="89" t="s">
        <v>639</v>
      </c>
      <c r="AN14" s="89" t="s">
        <v>640</v>
      </c>
      <c r="AO14" s="89"/>
      <c r="AP14" s="89"/>
    </row>
    <row r="15" spans="1:42" s="72" customFormat="1" x14ac:dyDescent="0.2">
      <c r="E15" s="89" t="s">
        <v>36</v>
      </c>
      <c r="F15" s="73"/>
      <c r="I15" s="89" t="s">
        <v>71</v>
      </c>
      <c r="J15" s="89"/>
      <c r="K15" s="89" t="s">
        <v>180</v>
      </c>
      <c r="L15" s="89"/>
      <c r="M15" s="89" t="s">
        <v>323</v>
      </c>
      <c r="N15" s="89"/>
      <c r="O15" s="89" t="s">
        <v>324</v>
      </c>
      <c r="P15" s="89" t="s">
        <v>641</v>
      </c>
      <c r="Q15" s="89" t="s">
        <v>642</v>
      </c>
      <c r="R15" s="89" t="s">
        <v>643</v>
      </c>
      <c r="S15" s="89" t="s">
        <v>644</v>
      </c>
      <c r="T15" s="89" t="s">
        <v>645</v>
      </c>
      <c r="U15" s="89" t="s">
        <v>646</v>
      </c>
      <c r="V15" s="89" t="s">
        <v>647</v>
      </c>
      <c r="W15" s="89" t="s">
        <v>648</v>
      </c>
      <c r="X15" s="89" t="s">
        <v>649</v>
      </c>
      <c r="Y15" s="89"/>
      <c r="Z15" s="89"/>
      <c r="AA15" s="89" t="s">
        <v>650</v>
      </c>
      <c r="AB15" s="89" t="s">
        <v>651</v>
      </c>
      <c r="AC15" s="89" t="s">
        <v>652</v>
      </c>
      <c r="AD15" s="89" t="s">
        <v>653</v>
      </c>
      <c r="AE15" s="89" t="s">
        <v>654</v>
      </c>
      <c r="AF15" s="89" t="s">
        <v>655</v>
      </c>
      <c r="AG15" s="89"/>
      <c r="AH15" s="89"/>
      <c r="AI15" s="89" t="s">
        <v>656</v>
      </c>
      <c r="AJ15" s="89"/>
      <c r="AK15" s="89" t="s">
        <v>657</v>
      </c>
      <c r="AL15" s="89" t="s">
        <v>658</v>
      </c>
      <c r="AM15" s="89" t="s">
        <v>659</v>
      </c>
      <c r="AN15" s="89" t="s">
        <v>660</v>
      </c>
      <c r="AO15" s="89"/>
      <c r="AP15" s="89"/>
    </row>
    <row r="16" spans="1:42" s="72" customFormat="1" x14ac:dyDescent="0.2">
      <c r="E16" s="89" t="s">
        <v>146</v>
      </c>
      <c r="F16" s="73"/>
      <c r="I16" s="89" t="s">
        <v>72</v>
      </c>
      <c r="J16" s="89"/>
      <c r="K16" s="89" t="s">
        <v>181</v>
      </c>
      <c r="L16" s="89"/>
      <c r="M16" s="89" t="s">
        <v>325</v>
      </c>
      <c r="N16" s="89"/>
      <c r="O16" s="89" t="s">
        <v>326</v>
      </c>
      <c r="P16" s="89" t="s">
        <v>661</v>
      </c>
      <c r="Q16" s="89" t="s">
        <v>662</v>
      </c>
      <c r="R16" s="89" t="s">
        <v>663</v>
      </c>
      <c r="S16" s="89" t="s">
        <v>664</v>
      </c>
      <c r="T16" s="89" t="s">
        <v>665</v>
      </c>
      <c r="U16" s="89" t="s">
        <v>666</v>
      </c>
      <c r="V16" s="89" t="s">
        <v>667</v>
      </c>
      <c r="W16" s="89" t="s">
        <v>668</v>
      </c>
      <c r="X16" s="89" t="s">
        <v>669</v>
      </c>
      <c r="Y16" s="89"/>
      <c r="Z16" s="89"/>
      <c r="AA16" s="89" t="s">
        <v>670</v>
      </c>
      <c r="AB16" s="89" t="s">
        <v>363</v>
      </c>
      <c r="AC16" s="89" t="s">
        <v>671</v>
      </c>
      <c r="AD16" s="89" t="s">
        <v>672</v>
      </c>
      <c r="AE16" s="89" t="s">
        <v>673</v>
      </c>
      <c r="AF16" s="89" t="s">
        <v>674</v>
      </c>
      <c r="AG16" s="89"/>
      <c r="AH16" s="89"/>
      <c r="AI16" s="89"/>
      <c r="AJ16" s="89"/>
      <c r="AK16" s="89" t="s">
        <v>675</v>
      </c>
      <c r="AL16" s="89" t="s">
        <v>676</v>
      </c>
      <c r="AM16" s="89" t="s">
        <v>677</v>
      </c>
      <c r="AN16" s="89" t="s">
        <v>678</v>
      </c>
      <c r="AO16" s="89"/>
      <c r="AP16" s="89"/>
    </row>
    <row r="17" spans="5:42" s="72" customFormat="1" x14ac:dyDescent="0.2">
      <c r="E17" s="89" t="s">
        <v>1185</v>
      </c>
      <c r="I17" s="89" t="s">
        <v>73</v>
      </c>
      <c r="J17" s="89"/>
      <c r="K17" s="89" t="s">
        <v>58</v>
      </c>
      <c r="L17" s="89"/>
      <c r="M17" s="89" t="s">
        <v>327</v>
      </c>
      <c r="N17" s="89"/>
      <c r="O17" s="89" t="s">
        <v>328</v>
      </c>
      <c r="P17" s="89" t="s">
        <v>679</v>
      </c>
      <c r="Q17" s="89" t="s">
        <v>680</v>
      </c>
      <c r="R17" s="89" t="s">
        <v>279</v>
      </c>
      <c r="S17" s="89" t="s">
        <v>681</v>
      </c>
      <c r="T17" s="89" t="s">
        <v>682</v>
      </c>
      <c r="U17" s="89" t="s">
        <v>595</v>
      </c>
      <c r="V17" s="89" t="s">
        <v>683</v>
      </c>
      <c r="W17" s="89" t="s">
        <v>684</v>
      </c>
      <c r="X17" s="89" t="s">
        <v>685</v>
      </c>
      <c r="Y17" s="89"/>
      <c r="Z17" s="89"/>
      <c r="AA17" s="89" t="s">
        <v>686</v>
      </c>
      <c r="AB17" s="89"/>
      <c r="AC17" s="89" t="s">
        <v>687</v>
      </c>
      <c r="AD17" s="89" t="s">
        <v>688</v>
      </c>
      <c r="AE17" s="89" t="s">
        <v>689</v>
      </c>
      <c r="AF17" s="89" t="s">
        <v>690</v>
      </c>
      <c r="AG17" s="89"/>
      <c r="AH17" s="89"/>
      <c r="AI17" s="89"/>
      <c r="AJ17" s="89"/>
      <c r="AK17" s="89" t="s">
        <v>691</v>
      </c>
      <c r="AL17" s="89" t="s">
        <v>692</v>
      </c>
      <c r="AM17" s="89" t="s">
        <v>693</v>
      </c>
      <c r="AN17" s="89" t="s">
        <v>694</v>
      </c>
      <c r="AO17" s="89"/>
      <c r="AP17" s="89"/>
    </row>
    <row r="18" spans="5:42" s="72" customFormat="1" x14ac:dyDescent="0.2">
      <c r="I18" s="89" t="s">
        <v>74</v>
      </c>
      <c r="J18" s="89"/>
      <c r="K18" s="89" t="s">
        <v>182</v>
      </c>
      <c r="L18" s="89"/>
      <c r="M18" s="89" t="s">
        <v>248</v>
      </c>
      <c r="N18" s="89"/>
      <c r="O18" s="89" t="s">
        <v>329</v>
      </c>
      <c r="P18" s="89" t="s">
        <v>695</v>
      </c>
      <c r="Q18" s="89" t="s">
        <v>696</v>
      </c>
      <c r="R18" s="89"/>
      <c r="S18" s="89" t="s">
        <v>697</v>
      </c>
      <c r="T18" s="89" t="s">
        <v>698</v>
      </c>
      <c r="U18" s="89" t="s">
        <v>699</v>
      </c>
      <c r="V18" s="89" t="s">
        <v>700</v>
      </c>
      <c r="W18" s="89" t="s">
        <v>701</v>
      </c>
      <c r="X18" s="89" t="s">
        <v>702</v>
      </c>
      <c r="Y18" s="89"/>
      <c r="Z18" s="89"/>
      <c r="AA18" s="89" t="s">
        <v>703</v>
      </c>
      <c r="AB18" s="89"/>
      <c r="AC18" s="89" t="s">
        <v>704</v>
      </c>
      <c r="AD18" s="89" t="s">
        <v>705</v>
      </c>
      <c r="AE18" s="89" t="s">
        <v>706</v>
      </c>
      <c r="AF18" s="89" t="s">
        <v>707</v>
      </c>
      <c r="AG18" s="89"/>
      <c r="AH18" s="89"/>
      <c r="AI18" s="89"/>
      <c r="AJ18" s="89"/>
      <c r="AK18" s="89" t="s">
        <v>708</v>
      </c>
      <c r="AL18" s="89" t="s">
        <v>709</v>
      </c>
      <c r="AM18" s="89" t="s">
        <v>710</v>
      </c>
      <c r="AN18" s="89" t="s">
        <v>711</v>
      </c>
      <c r="AO18" s="89"/>
      <c r="AP18" s="89"/>
    </row>
    <row r="19" spans="5:42" s="72" customFormat="1" x14ac:dyDescent="0.2">
      <c r="I19" s="89" t="s">
        <v>75</v>
      </c>
      <c r="J19" s="89"/>
      <c r="K19" s="89" t="s">
        <v>183</v>
      </c>
      <c r="L19" s="89"/>
      <c r="M19" s="89" t="s">
        <v>330</v>
      </c>
      <c r="N19" s="89"/>
      <c r="O19" s="89" t="s">
        <v>331</v>
      </c>
      <c r="P19" s="89" t="s">
        <v>712</v>
      </c>
      <c r="Q19" s="89" t="s">
        <v>713</v>
      </c>
      <c r="R19" s="89"/>
      <c r="S19" s="89" t="s">
        <v>714</v>
      </c>
      <c r="T19" s="89" t="s">
        <v>715</v>
      </c>
      <c r="U19" s="89" t="s">
        <v>716</v>
      </c>
      <c r="V19" s="89" t="s">
        <v>717</v>
      </c>
      <c r="W19" s="89" t="s">
        <v>718</v>
      </c>
      <c r="X19" s="89" t="s">
        <v>719</v>
      </c>
      <c r="Y19" s="89"/>
      <c r="Z19" s="89"/>
      <c r="AA19" s="89" t="s">
        <v>720</v>
      </c>
      <c r="AB19" s="89"/>
      <c r="AC19" s="89" t="s">
        <v>721</v>
      </c>
      <c r="AD19" s="89" t="s">
        <v>722</v>
      </c>
      <c r="AE19" s="89" t="s">
        <v>723</v>
      </c>
      <c r="AF19" s="89" t="s">
        <v>724</v>
      </c>
      <c r="AG19" s="89"/>
      <c r="AH19" s="89"/>
      <c r="AI19" s="89"/>
      <c r="AJ19" s="89"/>
      <c r="AK19" s="89" t="s">
        <v>489</v>
      </c>
      <c r="AL19" s="89" t="s">
        <v>725</v>
      </c>
      <c r="AM19" s="89" t="s">
        <v>726</v>
      </c>
      <c r="AN19" s="89" t="s">
        <v>727</v>
      </c>
      <c r="AO19" s="89"/>
      <c r="AP19" s="89"/>
    </row>
    <row r="20" spans="5:42" s="72" customFormat="1" x14ac:dyDescent="0.2">
      <c r="I20" s="89" t="s">
        <v>1180</v>
      </c>
      <c r="J20" s="89"/>
      <c r="K20" s="89" t="s">
        <v>184</v>
      </c>
      <c r="L20" s="89"/>
      <c r="M20" s="89" t="s">
        <v>332</v>
      </c>
      <c r="N20" s="89"/>
      <c r="O20" s="89" t="s">
        <v>333</v>
      </c>
      <c r="P20" s="89" t="s">
        <v>728</v>
      </c>
      <c r="Q20" s="89" t="s">
        <v>729</v>
      </c>
      <c r="R20" s="89"/>
      <c r="S20" s="89" t="s">
        <v>363</v>
      </c>
      <c r="T20" s="89" t="s">
        <v>730</v>
      </c>
      <c r="U20" s="89" t="s">
        <v>731</v>
      </c>
      <c r="V20" s="89" t="s">
        <v>732</v>
      </c>
      <c r="W20" s="89" t="s">
        <v>733</v>
      </c>
      <c r="X20" s="89" t="s">
        <v>734</v>
      </c>
      <c r="Y20" s="89"/>
      <c r="Z20" s="89"/>
      <c r="AA20" s="89" t="s">
        <v>735</v>
      </c>
      <c r="AB20" s="89"/>
      <c r="AC20" s="89" t="s">
        <v>736</v>
      </c>
      <c r="AD20" s="89" t="s">
        <v>737</v>
      </c>
      <c r="AE20" s="89" t="s">
        <v>738</v>
      </c>
      <c r="AF20" s="89" t="s">
        <v>739</v>
      </c>
      <c r="AG20" s="89"/>
      <c r="AH20" s="89"/>
      <c r="AI20" s="89"/>
      <c r="AJ20" s="89"/>
      <c r="AK20" s="89" t="s">
        <v>740</v>
      </c>
      <c r="AL20" s="89" t="s">
        <v>741</v>
      </c>
      <c r="AM20" s="89" t="s">
        <v>742</v>
      </c>
      <c r="AN20" s="89" t="s">
        <v>743</v>
      </c>
      <c r="AO20" s="89"/>
      <c r="AP20" s="89"/>
    </row>
    <row r="21" spans="5:42" s="72" customFormat="1" x14ac:dyDescent="0.2">
      <c r="I21" s="89" t="s">
        <v>77</v>
      </c>
      <c r="J21" s="89"/>
      <c r="K21" s="89" t="s">
        <v>185</v>
      </c>
      <c r="L21" s="89"/>
      <c r="M21" s="89" t="s">
        <v>334</v>
      </c>
      <c r="N21" s="89"/>
      <c r="O21" s="89" t="s">
        <v>335</v>
      </c>
      <c r="P21" s="89" t="s">
        <v>744</v>
      </c>
      <c r="Q21" s="89" t="s">
        <v>82</v>
      </c>
      <c r="R21" s="89"/>
      <c r="S21" s="89"/>
      <c r="T21" s="89" t="s">
        <v>745</v>
      </c>
      <c r="U21" s="89" t="s">
        <v>746</v>
      </c>
      <c r="V21" s="89" t="s">
        <v>747</v>
      </c>
      <c r="W21" s="89" t="s">
        <v>748</v>
      </c>
      <c r="X21" s="89" t="s">
        <v>749</v>
      </c>
      <c r="Y21" s="89"/>
      <c r="Z21" s="89"/>
      <c r="AA21" s="89" t="s">
        <v>750</v>
      </c>
      <c r="AB21" s="89"/>
      <c r="AC21" s="89" t="s">
        <v>751</v>
      </c>
      <c r="AD21" s="89" t="s">
        <v>752</v>
      </c>
      <c r="AE21" s="89" t="s">
        <v>753</v>
      </c>
      <c r="AF21" s="89" t="s">
        <v>754</v>
      </c>
      <c r="AG21" s="89"/>
      <c r="AH21" s="89"/>
      <c r="AI21" s="89"/>
      <c r="AJ21" s="89"/>
      <c r="AK21" s="89" t="s">
        <v>755</v>
      </c>
      <c r="AL21" s="89" t="s">
        <v>756</v>
      </c>
      <c r="AM21" s="89" t="s">
        <v>757</v>
      </c>
      <c r="AN21" s="89" t="s">
        <v>758</v>
      </c>
      <c r="AO21" s="89"/>
      <c r="AP21" s="89"/>
    </row>
    <row r="22" spans="5:42" s="72" customFormat="1" x14ac:dyDescent="0.2">
      <c r="I22" s="89" t="s">
        <v>78</v>
      </c>
      <c r="J22" s="89"/>
      <c r="K22" s="89" t="s">
        <v>186</v>
      </c>
      <c r="L22" s="89"/>
      <c r="M22" s="89" t="s">
        <v>336</v>
      </c>
      <c r="N22" s="89"/>
      <c r="O22" s="89" t="s">
        <v>337</v>
      </c>
      <c r="P22" s="89" t="s">
        <v>759</v>
      </c>
      <c r="Q22" s="89" t="s">
        <v>760</v>
      </c>
      <c r="R22" s="89"/>
      <c r="S22" s="89"/>
      <c r="T22" s="89" t="s">
        <v>761</v>
      </c>
      <c r="U22" s="89" t="s">
        <v>762</v>
      </c>
      <c r="V22" s="89" t="s">
        <v>763</v>
      </c>
      <c r="W22" s="89" t="s">
        <v>764</v>
      </c>
      <c r="X22" s="89" t="s">
        <v>765</v>
      </c>
      <c r="Y22" s="89"/>
      <c r="Z22" s="89"/>
      <c r="AA22" s="89" t="s">
        <v>766</v>
      </c>
      <c r="AB22" s="89"/>
      <c r="AC22" s="89" t="s">
        <v>767</v>
      </c>
      <c r="AD22" s="89" t="s">
        <v>768</v>
      </c>
      <c r="AE22" s="89" t="s">
        <v>769</v>
      </c>
      <c r="AF22" s="89" t="s">
        <v>589</v>
      </c>
      <c r="AG22" s="89"/>
      <c r="AH22" s="89"/>
      <c r="AI22" s="89"/>
      <c r="AJ22" s="89"/>
      <c r="AK22" s="89" t="s">
        <v>204</v>
      </c>
      <c r="AL22" s="89" t="s">
        <v>770</v>
      </c>
      <c r="AM22" s="89" t="s">
        <v>771</v>
      </c>
      <c r="AN22" s="89" t="s">
        <v>772</v>
      </c>
      <c r="AO22" s="89"/>
      <c r="AP22" s="89"/>
    </row>
    <row r="23" spans="5:42" s="72" customFormat="1" x14ac:dyDescent="0.2">
      <c r="I23" s="89" t="s">
        <v>79</v>
      </c>
      <c r="J23" s="89"/>
      <c r="K23" s="89" t="s">
        <v>187</v>
      </c>
      <c r="L23" s="89"/>
      <c r="M23" s="89" t="s">
        <v>338</v>
      </c>
      <c r="N23" s="89"/>
      <c r="O23" s="89" t="s">
        <v>339</v>
      </c>
      <c r="P23" s="89" t="s">
        <v>773</v>
      </c>
      <c r="Q23" s="89" t="s">
        <v>774</v>
      </c>
      <c r="R23" s="89"/>
      <c r="S23" s="89"/>
      <c r="T23" s="89" t="s">
        <v>342</v>
      </c>
      <c r="U23" s="89" t="s">
        <v>775</v>
      </c>
      <c r="V23" s="89" t="s">
        <v>776</v>
      </c>
      <c r="W23" s="89" t="s">
        <v>777</v>
      </c>
      <c r="X23" s="89" t="s">
        <v>778</v>
      </c>
      <c r="Y23" s="89"/>
      <c r="Z23" s="89"/>
      <c r="AA23" s="89" t="s">
        <v>779</v>
      </c>
      <c r="AB23" s="89"/>
      <c r="AC23" s="89" t="s">
        <v>760</v>
      </c>
      <c r="AD23" s="89" t="s">
        <v>780</v>
      </c>
      <c r="AE23" s="89" t="s">
        <v>781</v>
      </c>
      <c r="AF23" s="89" t="s">
        <v>782</v>
      </c>
      <c r="AG23" s="89"/>
      <c r="AH23" s="89"/>
      <c r="AI23" s="89"/>
      <c r="AJ23" s="89"/>
      <c r="AK23" s="89" t="s">
        <v>783</v>
      </c>
      <c r="AL23" s="89" t="s">
        <v>258</v>
      </c>
      <c r="AM23" s="89" t="s">
        <v>784</v>
      </c>
      <c r="AN23" s="89" t="s">
        <v>785</v>
      </c>
      <c r="AO23" s="89"/>
      <c r="AP23" s="89"/>
    </row>
    <row r="24" spans="5:42" s="72" customFormat="1" x14ac:dyDescent="0.2">
      <c r="I24" s="89" t="s">
        <v>1183</v>
      </c>
      <c r="J24" s="89"/>
      <c r="K24" s="89" t="s">
        <v>188</v>
      </c>
      <c r="L24" s="89"/>
      <c r="M24" s="89" t="s">
        <v>340</v>
      </c>
      <c r="N24" s="89"/>
      <c r="O24" s="89" t="s">
        <v>341</v>
      </c>
      <c r="P24" s="89" t="s">
        <v>786</v>
      </c>
      <c r="Q24" s="89" t="s">
        <v>787</v>
      </c>
      <c r="R24" s="89"/>
      <c r="S24" s="89"/>
      <c r="T24" s="89" t="s">
        <v>788</v>
      </c>
      <c r="U24" s="89" t="s">
        <v>789</v>
      </c>
      <c r="V24" s="89" t="s">
        <v>790</v>
      </c>
      <c r="W24" s="89" t="s">
        <v>791</v>
      </c>
      <c r="X24" s="89" t="s">
        <v>792</v>
      </c>
      <c r="Y24" s="89"/>
      <c r="Z24" s="89"/>
      <c r="AA24" s="89" t="s">
        <v>696</v>
      </c>
      <c r="AB24" s="89"/>
      <c r="AC24" s="89" t="s">
        <v>793</v>
      </c>
      <c r="AD24" s="89" t="s">
        <v>55</v>
      </c>
      <c r="AE24" s="89" t="s">
        <v>794</v>
      </c>
      <c r="AF24" s="89" t="s">
        <v>795</v>
      </c>
      <c r="AG24" s="89"/>
      <c r="AH24" s="89"/>
      <c r="AI24" s="89"/>
      <c r="AJ24" s="89"/>
      <c r="AK24" s="89" t="s">
        <v>796</v>
      </c>
      <c r="AL24" s="89" t="s">
        <v>797</v>
      </c>
      <c r="AM24" s="89" t="s">
        <v>798</v>
      </c>
      <c r="AN24" s="89" t="s">
        <v>799</v>
      </c>
      <c r="AO24" s="89"/>
      <c r="AP24" s="89"/>
    </row>
    <row r="25" spans="5:42" s="72" customFormat="1" x14ac:dyDescent="0.2">
      <c r="I25" s="89" t="s">
        <v>80</v>
      </c>
      <c r="J25" s="89"/>
      <c r="K25" s="89" t="s">
        <v>189</v>
      </c>
      <c r="L25" s="89"/>
      <c r="M25" s="89"/>
      <c r="N25" s="89"/>
      <c r="O25" s="89" t="s">
        <v>342</v>
      </c>
      <c r="P25" s="89" t="s">
        <v>800</v>
      </c>
      <c r="Q25" s="89" t="s">
        <v>801</v>
      </c>
      <c r="R25" s="89"/>
      <c r="S25" s="89"/>
      <c r="T25" s="89" t="s">
        <v>802</v>
      </c>
      <c r="U25" s="89" t="s">
        <v>803</v>
      </c>
      <c r="V25" s="89" t="s">
        <v>804</v>
      </c>
      <c r="W25" s="89" t="s">
        <v>805</v>
      </c>
      <c r="X25" s="89" t="s">
        <v>326</v>
      </c>
      <c r="Y25" s="89"/>
      <c r="Z25" s="89"/>
      <c r="AA25" s="89" t="s">
        <v>806</v>
      </c>
      <c r="AB25" s="89"/>
      <c r="AC25" s="89" t="s">
        <v>807</v>
      </c>
      <c r="AD25" s="89" t="s">
        <v>808</v>
      </c>
      <c r="AE25" s="89" t="s">
        <v>809</v>
      </c>
      <c r="AF25" s="89" t="s">
        <v>810</v>
      </c>
      <c r="AG25" s="89"/>
      <c r="AH25" s="89"/>
      <c r="AI25" s="89"/>
      <c r="AJ25" s="89"/>
      <c r="AK25" s="89" t="s">
        <v>811</v>
      </c>
      <c r="AL25" s="89" t="s">
        <v>84</v>
      </c>
      <c r="AM25" s="89" t="s">
        <v>812</v>
      </c>
      <c r="AN25" s="89" t="s">
        <v>229</v>
      </c>
      <c r="AO25" s="89"/>
      <c r="AP25" s="89"/>
    </row>
    <row r="26" spans="5:42" s="72" customFormat="1" x14ac:dyDescent="0.2">
      <c r="I26" s="89" t="s">
        <v>81</v>
      </c>
      <c r="J26" s="89"/>
      <c r="K26" s="89" t="s">
        <v>190</v>
      </c>
      <c r="L26" s="89"/>
      <c r="M26" s="89"/>
      <c r="N26" s="89"/>
      <c r="O26" s="89" t="s">
        <v>343</v>
      </c>
      <c r="P26" s="89" t="s">
        <v>813</v>
      </c>
      <c r="Q26" s="89" t="s">
        <v>814</v>
      </c>
      <c r="R26" s="89"/>
      <c r="S26" s="89"/>
      <c r="T26" s="89" t="s">
        <v>815</v>
      </c>
      <c r="U26" s="89" t="s">
        <v>816</v>
      </c>
      <c r="V26" s="89" t="s">
        <v>729</v>
      </c>
      <c r="W26" s="89" t="s">
        <v>252</v>
      </c>
      <c r="X26" s="89" t="s">
        <v>817</v>
      </c>
      <c r="Y26" s="89"/>
      <c r="Z26" s="89"/>
      <c r="AA26" s="89" t="s">
        <v>818</v>
      </c>
      <c r="AB26" s="89"/>
      <c r="AC26" s="89" t="s">
        <v>819</v>
      </c>
      <c r="AD26" s="89" t="s">
        <v>820</v>
      </c>
      <c r="AE26" s="89" t="s">
        <v>821</v>
      </c>
      <c r="AF26" s="89" t="s">
        <v>822</v>
      </c>
      <c r="AG26" s="89"/>
      <c r="AH26" s="89"/>
      <c r="AI26" s="89"/>
      <c r="AJ26" s="89"/>
      <c r="AK26" s="89" t="s">
        <v>823</v>
      </c>
      <c r="AL26" s="89" t="s">
        <v>824</v>
      </c>
      <c r="AM26" s="89" t="s">
        <v>825</v>
      </c>
      <c r="AN26" s="89" t="s">
        <v>162</v>
      </c>
      <c r="AO26" s="89"/>
      <c r="AP26" s="89"/>
    </row>
    <row r="27" spans="5:42" s="72" customFormat="1" x14ac:dyDescent="0.2">
      <c r="I27" s="89" t="s">
        <v>82</v>
      </c>
      <c r="J27" s="89"/>
      <c r="K27" s="89" t="s">
        <v>191</v>
      </c>
      <c r="L27" s="89"/>
      <c r="M27" s="89"/>
      <c r="N27" s="89"/>
      <c r="O27" s="89" t="s">
        <v>344</v>
      </c>
      <c r="P27" s="89" t="s">
        <v>826</v>
      </c>
      <c r="Q27" s="89" t="s">
        <v>827</v>
      </c>
      <c r="R27" s="89"/>
      <c r="S27" s="89"/>
      <c r="T27" s="89" t="s">
        <v>828</v>
      </c>
      <c r="U27" s="89"/>
      <c r="V27" s="89" t="s">
        <v>829</v>
      </c>
      <c r="W27" s="89" t="s">
        <v>830</v>
      </c>
      <c r="X27" s="89" t="s">
        <v>831</v>
      </c>
      <c r="Y27" s="89"/>
      <c r="Z27" s="89"/>
      <c r="AA27" s="89" t="s">
        <v>832</v>
      </c>
      <c r="AB27" s="89"/>
      <c r="AC27" s="89" t="s">
        <v>833</v>
      </c>
      <c r="AD27" s="89" t="s">
        <v>834</v>
      </c>
      <c r="AE27" s="89" t="s">
        <v>835</v>
      </c>
      <c r="AF27" s="89" t="s">
        <v>836</v>
      </c>
      <c r="AG27" s="89"/>
      <c r="AH27" s="89"/>
      <c r="AI27" s="89"/>
      <c r="AJ27" s="89"/>
      <c r="AK27" s="89" t="s">
        <v>837</v>
      </c>
      <c r="AL27" s="89" t="s">
        <v>838</v>
      </c>
      <c r="AM27" s="89" t="s">
        <v>839</v>
      </c>
      <c r="AN27" s="89" t="s">
        <v>840</v>
      </c>
      <c r="AO27" s="89"/>
      <c r="AP27" s="89"/>
    </row>
    <row r="28" spans="5:42" s="72" customFormat="1" x14ac:dyDescent="0.2">
      <c r="I28" s="89" t="s">
        <v>1182</v>
      </c>
      <c r="J28" s="89"/>
      <c r="K28" s="89" t="s">
        <v>192</v>
      </c>
      <c r="L28" s="89"/>
      <c r="M28" s="89"/>
      <c r="N28" s="89"/>
      <c r="O28" s="89" t="s">
        <v>345</v>
      </c>
      <c r="P28" s="89" t="s">
        <v>841</v>
      </c>
      <c r="Q28" s="89" t="s">
        <v>842</v>
      </c>
      <c r="R28" s="89"/>
      <c r="S28" s="89"/>
      <c r="T28" s="89" t="s">
        <v>843</v>
      </c>
      <c r="U28" s="89"/>
      <c r="V28" s="89" t="s">
        <v>844</v>
      </c>
      <c r="W28" s="89" t="s">
        <v>845</v>
      </c>
      <c r="X28" s="89" t="s">
        <v>846</v>
      </c>
      <c r="Y28" s="89"/>
      <c r="Z28" s="89"/>
      <c r="AA28" s="89" t="s">
        <v>847</v>
      </c>
      <c r="AB28" s="89"/>
      <c r="AC28" s="89" t="s">
        <v>848</v>
      </c>
      <c r="AD28" s="89" t="s">
        <v>849</v>
      </c>
      <c r="AE28" s="89" t="s">
        <v>850</v>
      </c>
      <c r="AF28" s="89" t="s">
        <v>851</v>
      </c>
      <c r="AG28" s="89"/>
      <c r="AH28" s="89"/>
      <c r="AI28" s="89"/>
      <c r="AJ28" s="89"/>
      <c r="AK28" s="89" t="s">
        <v>852</v>
      </c>
      <c r="AL28" s="89"/>
      <c r="AM28" s="89" t="s">
        <v>853</v>
      </c>
      <c r="AN28" s="89" t="s">
        <v>854</v>
      </c>
      <c r="AO28" s="89"/>
      <c r="AP28" s="89"/>
    </row>
    <row r="29" spans="5:42" s="72" customFormat="1" x14ac:dyDescent="0.2">
      <c r="I29" s="89" t="s">
        <v>83</v>
      </c>
      <c r="J29" s="89"/>
      <c r="K29" s="89" t="s">
        <v>65</v>
      </c>
      <c r="L29" s="89"/>
      <c r="M29" s="89"/>
      <c r="N29" s="89"/>
      <c r="O29" s="89" t="s">
        <v>346</v>
      </c>
      <c r="P29" s="89" t="s">
        <v>855</v>
      </c>
      <c r="Q29" s="89"/>
      <c r="R29" s="89"/>
      <c r="S29" s="89"/>
      <c r="T29" s="89" t="s">
        <v>856</v>
      </c>
      <c r="U29" s="89"/>
      <c r="V29" s="89" t="s">
        <v>857</v>
      </c>
      <c r="W29" s="89" t="s">
        <v>858</v>
      </c>
      <c r="X29" s="89" t="s">
        <v>859</v>
      </c>
      <c r="Y29" s="89"/>
      <c r="Z29" s="89"/>
      <c r="AA29" s="89" t="s">
        <v>860</v>
      </c>
      <c r="AB29" s="89"/>
      <c r="AC29" s="89" t="s">
        <v>861</v>
      </c>
      <c r="AD29" s="89" t="s">
        <v>803</v>
      </c>
      <c r="AE29" s="89" t="s">
        <v>167</v>
      </c>
      <c r="AF29" s="89" t="s">
        <v>862</v>
      </c>
      <c r="AG29" s="89"/>
      <c r="AH29" s="89"/>
      <c r="AI29" s="89"/>
      <c r="AJ29" s="89"/>
      <c r="AK29" s="89" t="s">
        <v>326</v>
      </c>
      <c r="AL29" s="89"/>
      <c r="AM29" s="89" t="s">
        <v>863</v>
      </c>
      <c r="AN29" s="89" t="s">
        <v>864</v>
      </c>
      <c r="AO29" s="89"/>
      <c r="AP29" s="89"/>
    </row>
    <row r="30" spans="5:42" s="72" customFormat="1" x14ac:dyDescent="0.2">
      <c r="I30" s="89" t="s">
        <v>84</v>
      </c>
      <c r="J30" s="89"/>
      <c r="K30" s="89" t="s">
        <v>193</v>
      </c>
      <c r="L30" s="89"/>
      <c r="M30" s="89"/>
      <c r="N30" s="89"/>
      <c r="O30" s="89" t="s">
        <v>347</v>
      </c>
      <c r="P30" s="89" t="s">
        <v>865</v>
      </c>
      <c r="Q30" s="89"/>
      <c r="R30" s="89"/>
      <c r="S30" s="89"/>
      <c r="T30" s="89" t="s">
        <v>866</v>
      </c>
      <c r="U30" s="89"/>
      <c r="V30" s="89" t="s">
        <v>867</v>
      </c>
      <c r="W30" s="89"/>
      <c r="X30" s="89" t="s">
        <v>868</v>
      </c>
      <c r="Y30" s="89"/>
      <c r="Z30" s="89"/>
      <c r="AA30" s="89" t="s">
        <v>869</v>
      </c>
      <c r="AB30" s="89"/>
      <c r="AC30" s="89" t="s">
        <v>870</v>
      </c>
      <c r="AD30" s="89" t="s">
        <v>871</v>
      </c>
      <c r="AE30" s="89" t="s">
        <v>872</v>
      </c>
      <c r="AF30" s="89" t="s">
        <v>873</v>
      </c>
      <c r="AG30" s="89"/>
      <c r="AH30" s="89"/>
      <c r="AI30" s="89"/>
      <c r="AJ30" s="89"/>
      <c r="AK30" s="89" t="s">
        <v>874</v>
      </c>
      <c r="AL30" s="89"/>
      <c r="AM30" s="89" t="s">
        <v>875</v>
      </c>
      <c r="AN30" s="89" t="s">
        <v>808</v>
      </c>
      <c r="AO30" s="89"/>
      <c r="AP30" s="89"/>
    </row>
    <row r="31" spans="5:42" s="72" customFormat="1" x14ac:dyDescent="0.2">
      <c r="I31" s="89" t="s">
        <v>85</v>
      </c>
      <c r="J31" s="89"/>
      <c r="K31" s="89" t="s">
        <v>194</v>
      </c>
      <c r="L31" s="89"/>
      <c r="M31" s="89"/>
      <c r="N31" s="89"/>
      <c r="O31" s="89" t="s">
        <v>348</v>
      </c>
      <c r="P31" s="89" t="s">
        <v>876</v>
      </c>
      <c r="Q31" s="89"/>
      <c r="R31" s="89"/>
      <c r="S31" s="89"/>
      <c r="T31" s="89" t="s">
        <v>877</v>
      </c>
      <c r="U31" s="89"/>
      <c r="V31" s="89" t="s">
        <v>878</v>
      </c>
      <c r="W31" s="89"/>
      <c r="X31" s="89" t="s">
        <v>879</v>
      </c>
      <c r="Y31" s="89"/>
      <c r="Z31" s="89"/>
      <c r="AA31" s="89" t="s">
        <v>880</v>
      </c>
      <c r="AB31" s="89"/>
      <c r="AC31" s="89"/>
      <c r="AD31" s="89"/>
      <c r="AE31" s="89" t="s">
        <v>881</v>
      </c>
      <c r="AF31" s="89" t="s">
        <v>882</v>
      </c>
      <c r="AG31" s="89"/>
      <c r="AH31" s="89"/>
      <c r="AI31" s="89"/>
      <c r="AJ31" s="89"/>
      <c r="AK31" s="89" t="s">
        <v>883</v>
      </c>
      <c r="AL31" s="89"/>
      <c r="AM31" s="89" t="s">
        <v>884</v>
      </c>
      <c r="AN31" s="89" t="s">
        <v>885</v>
      </c>
      <c r="AO31" s="89"/>
      <c r="AP31" s="89"/>
    </row>
    <row r="32" spans="5:42" s="72" customFormat="1" x14ac:dyDescent="0.2">
      <c r="I32" s="89" t="s">
        <v>1181</v>
      </c>
      <c r="J32" s="89"/>
      <c r="K32" s="89" t="s">
        <v>195</v>
      </c>
      <c r="L32" s="89"/>
      <c r="M32" s="89"/>
      <c r="N32" s="89"/>
      <c r="O32" s="89" t="s">
        <v>349</v>
      </c>
      <c r="P32" s="89" t="s">
        <v>886</v>
      </c>
      <c r="Q32" s="89"/>
      <c r="R32" s="89"/>
      <c r="S32" s="89"/>
      <c r="T32" s="89" t="s">
        <v>887</v>
      </c>
      <c r="U32" s="89"/>
      <c r="V32" s="89"/>
      <c r="W32" s="89"/>
      <c r="X32" s="89" t="s">
        <v>888</v>
      </c>
      <c r="Y32" s="89"/>
      <c r="Z32" s="89"/>
      <c r="AA32" s="89" t="s">
        <v>889</v>
      </c>
      <c r="AB32" s="89"/>
      <c r="AC32" s="89"/>
      <c r="AD32" s="89"/>
      <c r="AE32" s="89" t="s">
        <v>890</v>
      </c>
      <c r="AF32" s="89" t="s">
        <v>891</v>
      </c>
      <c r="AG32" s="89"/>
      <c r="AH32" s="89"/>
      <c r="AI32" s="89"/>
      <c r="AJ32" s="89"/>
      <c r="AK32" s="89" t="s">
        <v>892</v>
      </c>
      <c r="AL32" s="89"/>
      <c r="AM32" s="89" t="s">
        <v>893</v>
      </c>
      <c r="AN32" s="89" t="s">
        <v>894</v>
      </c>
      <c r="AO32" s="89"/>
      <c r="AP32" s="89"/>
    </row>
    <row r="33" spans="1:42" s="72" customFormat="1" x14ac:dyDescent="0.2">
      <c r="I33" s="89" t="s">
        <v>87</v>
      </c>
      <c r="J33" s="89"/>
      <c r="K33" s="89" t="s">
        <v>196</v>
      </c>
      <c r="L33" s="89"/>
      <c r="M33" s="89"/>
      <c r="N33" s="89"/>
      <c r="O33" s="89" t="s">
        <v>350</v>
      </c>
      <c r="P33" s="89" t="s">
        <v>895</v>
      </c>
      <c r="Q33" s="89"/>
      <c r="R33" s="89"/>
      <c r="S33" s="89"/>
      <c r="T33" s="89" t="s">
        <v>896</v>
      </c>
      <c r="U33" s="89"/>
      <c r="V33" s="89"/>
      <c r="W33" s="89"/>
      <c r="X33" s="89" t="s">
        <v>897</v>
      </c>
      <c r="Y33" s="89"/>
      <c r="Z33" s="89"/>
      <c r="AA33" s="89" t="s">
        <v>898</v>
      </c>
      <c r="AB33" s="89"/>
      <c r="AC33" s="89"/>
      <c r="AD33" s="89"/>
      <c r="AE33" s="89" t="s">
        <v>899</v>
      </c>
      <c r="AF33" s="89" t="s">
        <v>900</v>
      </c>
      <c r="AG33" s="89"/>
      <c r="AH33" s="89"/>
      <c r="AI33" s="89"/>
      <c r="AJ33" s="89"/>
      <c r="AK33" s="89" t="s">
        <v>901</v>
      </c>
      <c r="AL33" s="89"/>
      <c r="AM33" s="89" t="s">
        <v>902</v>
      </c>
      <c r="AN33" s="89" t="s">
        <v>258</v>
      </c>
      <c r="AO33" s="89"/>
      <c r="AP33" s="89"/>
    </row>
    <row r="34" spans="1:42" s="72" customFormat="1" x14ac:dyDescent="0.2">
      <c r="I34" s="89" t="s">
        <v>88</v>
      </c>
      <c r="J34" s="89"/>
      <c r="K34" s="89" t="s">
        <v>197</v>
      </c>
      <c r="L34" s="89"/>
      <c r="M34" s="89"/>
      <c r="N34" s="89"/>
      <c r="O34" s="89" t="s">
        <v>351</v>
      </c>
      <c r="P34" s="89" t="s">
        <v>903</v>
      </c>
      <c r="Q34" s="89"/>
      <c r="R34" s="89"/>
      <c r="S34" s="89"/>
      <c r="T34" s="89" t="s">
        <v>355</v>
      </c>
      <c r="U34" s="89"/>
      <c r="V34" s="89"/>
      <c r="W34" s="89"/>
      <c r="X34" s="89" t="s">
        <v>904</v>
      </c>
      <c r="Y34" s="89"/>
      <c r="Z34" s="89"/>
      <c r="AA34" s="89" t="s">
        <v>905</v>
      </c>
      <c r="AB34" s="89"/>
      <c r="AC34" s="89"/>
      <c r="AD34" s="89"/>
      <c r="AE34" s="89" t="s">
        <v>600</v>
      </c>
      <c r="AF34" s="89" t="s">
        <v>229</v>
      </c>
      <c r="AG34" s="89"/>
      <c r="AH34" s="89"/>
      <c r="AI34" s="89"/>
      <c r="AJ34" s="89"/>
      <c r="AK34" s="89" t="s">
        <v>906</v>
      </c>
      <c r="AL34" s="89"/>
      <c r="AM34" s="89" t="s">
        <v>907</v>
      </c>
      <c r="AN34" s="89" t="s">
        <v>908</v>
      </c>
      <c r="AO34" s="89"/>
      <c r="AP34" s="89"/>
    </row>
    <row r="35" spans="1:42" s="72" customFormat="1" x14ac:dyDescent="0.2">
      <c r="I35" s="89"/>
      <c r="J35" s="89"/>
      <c r="K35" s="89" t="s">
        <v>198</v>
      </c>
      <c r="L35" s="89"/>
      <c r="M35" s="89"/>
      <c r="N35" s="89"/>
      <c r="O35" s="89" t="s">
        <v>352</v>
      </c>
      <c r="P35" s="89" t="s">
        <v>909</v>
      </c>
      <c r="Q35" s="89"/>
      <c r="R35" s="89"/>
      <c r="S35" s="89"/>
      <c r="T35" s="89" t="s">
        <v>910</v>
      </c>
      <c r="U35" s="89"/>
      <c r="V35" s="89"/>
      <c r="W35" s="89"/>
      <c r="X35" s="89" t="s">
        <v>911</v>
      </c>
      <c r="Y35" s="89"/>
      <c r="Z35" s="89"/>
      <c r="AA35" s="89" t="s">
        <v>912</v>
      </c>
      <c r="AB35" s="89"/>
      <c r="AC35" s="89"/>
      <c r="AD35" s="89"/>
      <c r="AE35" s="89" t="s">
        <v>913</v>
      </c>
      <c r="AF35" s="89" t="s">
        <v>914</v>
      </c>
      <c r="AG35" s="89"/>
      <c r="AH35" s="89"/>
      <c r="AI35" s="89"/>
      <c r="AJ35" s="89"/>
      <c r="AK35" s="89" t="s">
        <v>915</v>
      </c>
      <c r="AL35" s="89"/>
      <c r="AM35" s="89" t="s">
        <v>916</v>
      </c>
      <c r="AN35" s="89" t="s">
        <v>917</v>
      </c>
      <c r="AO35" s="89"/>
      <c r="AP35" s="89"/>
    </row>
    <row r="36" spans="1:42" s="72" customFormat="1" x14ac:dyDescent="0.2">
      <c r="I36" s="89"/>
      <c r="J36" s="89"/>
      <c r="K36" s="89" t="s">
        <v>199</v>
      </c>
      <c r="L36" s="89"/>
      <c r="M36" s="89"/>
      <c r="N36" s="89"/>
      <c r="O36" s="89" t="s">
        <v>353</v>
      </c>
      <c r="P36" s="89" t="s">
        <v>918</v>
      </c>
      <c r="Q36" s="89"/>
      <c r="R36" s="89"/>
      <c r="S36" s="89"/>
      <c r="T36" s="89" t="s">
        <v>919</v>
      </c>
      <c r="U36" s="89"/>
      <c r="V36" s="89"/>
      <c r="W36" s="89"/>
      <c r="X36" s="89" t="s">
        <v>920</v>
      </c>
      <c r="Y36" s="89"/>
      <c r="Z36" s="89"/>
      <c r="AA36" s="89" t="s">
        <v>921</v>
      </c>
      <c r="AB36" s="89"/>
      <c r="AC36" s="89"/>
      <c r="AD36" s="89"/>
      <c r="AE36" s="89" t="s">
        <v>922</v>
      </c>
      <c r="AF36" s="89" t="s">
        <v>923</v>
      </c>
      <c r="AG36" s="89"/>
      <c r="AH36" s="89"/>
      <c r="AI36" s="89"/>
      <c r="AJ36" s="89"/>
      <c r="AK36" s="89" t="s">
        <v>924</v>
      </c>
      <c r="AL36" s="89"/>
      <c r="AM36" s="89" t="s">
        <v>925</v>
      </c>
      <c r="AN36" s="89" t="s">
        <v>926</v>
      </c>
      <c r="AO36" s="89"/>
      <c r="AP36" s="89"/>
    </row>
    <row r="37" spans="1:42" s="72" customFormat="1" x14ac:dyDescent="0.2">
      <c r="I37" s="89"/>
      <c r="J37" s="89"/>
      <c r="K37" s="89" t="s">
        <v>200</v>
      </c>
      <c r="L37" s="89"/>
      <c r="M37" s="89"/>
      <c r="N37" s="89"/>
      <c r="O37" s="89" t="s">
        <v>354</v>
      </c>
      <c r="P37" s="89" t="s">
        <v>927</v>
      </c>
      <c r="Q37" s="89"/>
      <c r="R37" s="89"/>
      <c r="S37" s="89"/>
      <c r="T37" s="89" t="s">
        <v>928</v>
      </c>
      <c r="U37" s="89"/>
      <c r="V37" s="89"/>
      <c r="W37" s="89"/>
      <c r="X37" s="89" t="s">
        <v>929</v>
      </c>
      <c r="Y37" s="89"/>
      <c r="Z37" s="89"/>
      <c r="AA37" s="89" t="s">
        <v>930</v>
      </c>
      <c r="AB37" s="89"/>
      <c r="AC37" s="89"/>
      <c r="AD37" s="89"/>
      <c r="AE37" s="89" t="s">
        <v>931</v>
      </c>
      <c r="AF37" s="89" t="s">
        <v>932</v>
      </c>
      <c r="AG37" s="89"/>
      <c r="AH37" s="89"/>
      <c r="AI37" s="89"/>
      <c r="AJ37" s="89"/>
      <c r="AK37" s="89" t="s">
        <v>933</v>
      </c>
      <c r="AL37" s="89"/>
      <c r="AM37" s="89" t="s">
        <v>934</v>
      </c>
      <c r="AN37" s="89" t="s">
        <v>935</v>
      </c>
      <c r="AO37" s="89"/>
      <c r="AP37" s="89"/>
    </row>
    <row r="38" spans="1:42" s="72" customFormat="1" x14ac:dyDescent="0.2">
      <c r="I38" s="89"/>
      <c r="J38" s="89"/>
      <c r="K38" s="89" t="s">
        <v>201</v>
      </c>
      <c r="L38" s="89"/>
      <c r="M38" s="89"/>
      <c r="N38" s="89"/>
      <c r="O38" s="89" t="s">
        <v>355</v>
      </c>
      <c r="P38" s="89" t="s">
        <v>936</v>
      </c>
      <c r="Q38" s="89"/>
      <c r="R38" s="89"/>
      <c r="S38" s="89"/>
      <c r="T38" s="89" t="s">
        <v>84</v>
      </c>
      <c r="U38" s="89"/>
      <c r="V38" s="89"/>
      <c r="W38" s="89"/>
      <c r="X38" s="89" t="s">
        <v>56</v>
      </c>
      <c r="Y38" s="89"/>
      <c r="Z38" s="89"/>
      <c r="AA38" s="89" t="s">
        <v>937</v>
      </c>
      <c r="AB38" s="89"/>
      <c r="AC38" s="89"/>
      <c r="AD38" s="89"/>
      <c r="AE38" s="89" t="s">
        <v>938</v>
      </c>
      <c r="AF38" s="89" t="s">
        <v>939</v>
      </c>
      <c r="AG38" s="89"/>
      <c r="AH38" s="89"/>
      <c r="AI38" s="89"/>
      <c r="AJ38" s="89"/>
      <c r="AK38" s="89" t="s">
        <v>940</v>
      </c>
      <c r="AL38" s="89"/>
      <c r="AM38" s="89" t="s">
        <v>941</v>
      </c>
      <c r="AN38" s="89" t="s">
        <v>942</v>
      </c>
      <c r="AO38" s="89"/>
      <c r="AP38" s="89"/>
    </row>
    <row r="39" spans="1:42" s="72" customFormat="1" x14ac:dyDescent="0.2">
      <c r="I39" s="89"/>
      <c r="J39" s="89"/>
      <c r="K39" s="89" t="s">
        <v>202</v>
      </c>
      <c r="L39" s="89"/>
      <c r="M39" s="89"/>
      <c r="N39" s="89"/>
      <c r="O39" s="89" t="s">
        <v>356</v>
      </c>
      <c r="P39" s="89" t="s">
        <v>943</v>
      </c>
      <c r="Q39" s="89"/>
      <c r="R39" s="89"/>
      <c r="S39" s="89"/>
      <c r="T39" s="89" t="s">
        <v>944</v>
      </c>
      <c r="U39" s="89"/>
      <c r="V39" s="89"/>
      <c r="W39" s="89"/>
      <c r="X39" s="89" t="s">
        <v>945</v>
      </c>
      <c r="Y39" s="89"/>
      <c r="Z39" s="89"/>
      <c r="AA39" s="89"/>
      <c r="AB39" s="89"/>
      <c r="AC39" s="89"/>
      <c r="AD39" s="89"/>
      <c r="AE39" s="89" t="s">
        <v>274</v>
      </c>
      <c r="AF39" s="89" t="s">
        <v>946</v>
      </c>
      <c r="AG39" s="89"/>
      <c r="AH39" s="89"/>
      <c r="AI39" s="89"/>
      <c r="AJ39" s="89"/>
      <c r="AK39" s="89" t="s">
        <v>57</v>
      </c>
      <c r="AL39" s="89"/>
      <c r="AM39" s="89" t="s">
        <v>947</v>
      </c>
      <c r="AN39" s="89" t="s">
        <v>948</v>
      </c>
      <c r="AO39" s="89"/>
      <c r="AP39" s="89"/>
    </row>
    <row r="40" spans="1:42" s="72" customFormat="1" x14ac:dyDescent="0.2">
      <c r="I40" s="89"/>
      <c r="J40" s="89"/>
      <c r="K40" s="89" t="s">
        <v>203</v>
      </c>
      <c r="L40" s="89"/>
      <c r="M40" s="89"/>
      <c r="N40" s="89"/>
      <c r="O40" s="89" t="s">
        <v>357</v>
      </c>
      <c r="P40" s="89" t="s">
        <v>949</v>
      </c>
      <c r="Q40" s="89"/>
      <c r="R40" s="89"/>
      <c r="S40" s="89"/>
      <c r="T40" s="89" t="s">
        <v>950</v>
      </c>
      <c r="U40" s="89"/>
      <c r="V40" s="89"/>
      <c r="W40" s="89"/>
      <c r="X40" s="89" t="s">
        <v>951</v>
      </c>
      <c r="Y40" s="89"/>
      <c r="Z40" s="89"/>
      <c r="AA40" s="89"/>
      <c r="AB40" s="89"/>
      <c r="AC40" s="89"/>
      <c r="AD40" s="89"/>
      <c r="AE40" s="89" t="s">
        <v>952</v>
      </c>
      <c r="AF40" s="89" t="s">
        <v>953</v>
      </c>
      <c r="AG40" s="89"/>
      <c r="AH40" s="89"/>
      <c r="AI40" s="89"/>
      <c r="AJ40" s="89"/>
      <c r="AK40" s="89" t="s">
        <v>954</v>
      </c>
      <c r="AL40" s="89"/>
      <c r="AM40" s="89" t="s">
        <v>955</v>
      </c>
      <c r="AN40" s="89" t="s">
        <v>956</v>
      </c>
      <c r="AO40" s="89"/>
      <c r="AP40" s="89"/>
    </row>
    <row r="41" spans="1:42" s="72" customFormat="1" x14ac:dyDescent="0.2">
      <c r="I41" s="89"/>
      <c r="J41" s="89"/>
      <c r="K41" s="89" t="s">
        <v>204</v>
      </c>
      <c r="L41" s="89"/>
      <c r="M41" s="89"/>
      <c r="N41" s="89"/>
      <c r="O41" s="89" t="s">
        <v>358</v>
      </c>
      <c r="P41" s="89" t="s">
        <v>957</v>
      </c>
      <c r="Q41" s="89"/>
      <c r="R41" s="89"/>
      <c r="S41" s="89"/>
      <c r="T41" s="89" t="s">
        <v>958</v>
      </c>
      <c r="U41" s="89"/>
      <c r="V41" s="89"/>
      <c r="W41" s="89"/>
      <c r="X41" s="89" t="s">
        <v>959</v>
      </c>
      <c r="Y41" s="89"/>
      <c r="Z41" s="89"/>
      <c r="AA41" s="89"/>
      <c r="AB41" s="89"/>
      <c r="AC41" s="89"/>
      <c r="AD41" s="89"/>
      <c r="AE41" s="89" t="s">
        <v>960</v>
      </c>
      <c r="AF41" s="89" t="s">
        <v>79</v>
      </c>
      <c r="AG41" s="89"/>
      <c r="AH41" s="89"/>
      <c r="AI41" s="89"/>
      <c r="AJ41" s="89"/>
      <c r="AK41" s="89" t="s">
        <v>961</v>
      </c>
      <c r="AL41" s="89"/>
      <c r="AM41" s="89" t="s">
        <v>962</v>
      </c>
      <c r="AN41" s="89" t="s">
        <v>963</v>
      </c>
      <c r="AO41" s="89"/>
      <c r="AP41" s="89"/>
    </row>
    <row r="42" spans="1:42" s="72" customFormat="1" x14ac:dyDescent="0.2">
      <c r="I42" s="89"/>
      <c r="J42" s="89"/>
      <c r="K42" s="89" t="s">
        <v>205</v>
      </c>
      <c r="L42" s="89"/>
      <c r="M42" s="89"/>
      <c r="N42" s="89"/>
      <c r="O42" s="89" t="s">
        <v>359</v>
      </c>
      <c r="P42" s="89" t="s">
        <v>964</v>
      </c>
      <c r="Q42" s="89"/>
      <c r="R42" s="89"/>
      <c r="S42" s="89"/>
      <c r="T42" s="89" t="s">
        <v>965</v>
      </c>
      <c r="U42" s="89"/>
      <c r="V42" s="89"/>
      <c r="W42" s="89"/>
      <c r="X42" s="89" t="s">
        <v>966</v>
      </c>
      <c r="Y42" s="89"/>
      <c r="Z42" s="89"/>
      <c r="AA42" s="89"/>
      <c r="AB42" s="89"/>
      <c r="AC42" s="89"/>
      <c r="AD42" s="89"/>
      <c r="AE42" s="89"/>
      <c r="AF42" s="89" t="s">
        <v>967</v>
      </c>
      <c r="AG42" s="89"/>
      <c r="AH42" s="89"/>
      <c r="AI42" s="89"/>
      <c r="AJ42" s="89"/>
      <c r="AK42" s="89" t="s">
        <v>968</v>
      </c>
      <c r="AL42" s="89"/>
      <c r="AM42" s="89" t="s">
        <v>257</v>
      </c>
      <c r="AN42" s="89" t="s">
        <v>969</v>
      </c>
      <c r="AO42" s="89"/>
      <c r="AP42" s="89"/>
    </row>
    <row r="43" spans="1:42" s="72" customFormat="1" x14ac:dyDescent="0.2">
      <c r="I43" s="89"/>
      <c r="J43" s="89"/>
      <c r="K43" s="89" t="s">
        <v>206</v>
      </c>
      <c r="L43" s="89"/>
      <c r="M43" s="89"/>
      <c r="N43" s="89"/>
      <c r="O43" s="89" t="s">
        <v>360</v>
      </c>
      <c r="P43" s="89" t="s">
        <v>970</v>
      </c>
      <c r="Q43" s="89"/>
      <c r="R43" s="89"/>
      <c r="S43" s="89"/>
      <c r="T43" s="89" t="s">
        <v>971</v>
      </c>
      <c r="U43" s="89"/>
      <c r="V43" s="89"/>
      <c r="W43" s="89"/>
      <c r="X43" s="89" t="s">
        <v>972</v>
      </c>
      <c r="Y43" s="89"/>
      <c r="Z43" s="89"/>
      <c r="AA43" s="89"/>
      <c r="AB43" s="89"/>
      <c r="AC43" s="89"/>
      <c r="AD43" s="89"/>
      <c r="AE43" s="89"/>
      <c r="AF43" s="89" t="s">
        <v>973</v>
      </c>
      <c r="AG43" s="89"/>
      <c r="AH43" s="89"/>
      <c r="AI43" s="89"/>
      <c r="AJ43" s="89"/>
      <c r="AK43" s="89" t="s">
        <v>974</v>
      </c>
      <c r="AL43" s="89"/>
      <c r="AM43" s="89" t="s">
        <v>975</v>
      </c>
      <c r="AN43" s="89" t="s">
        <v>976</v>
      </c>
      <c r="AO43" s="89"/>
      <c r="AP43" s="89"/>
    </row>
    <row r="44" spans="1:42" s="72" customFormat="1" x14ac:dyDescent="0.2">
      <c r="A44" s="78"/>
      <c r="I44" s="89"/>
      <c r="J44" s="89"/>
      <c r="K44" s="89" t="s">
        <v>207</v>
      </c>
      <c r="L44" s="89"/>
      <c r="M44" s="89"/>
      <c r="N44" s="89"/>
      <c r="O44" s="89" t="s">
        <v>361</v>
      </c>
      <c r="P44" s="89" t="s">
        <v>977</v>
      </c>
      <c r="Q44" s="89"/>
      <c r="R44" s="89"/>
      <c r="S44" s="89"/>
      <c r="T44" s="89"/>
      <c r="U44" s="89"/>
      <c r="V44" s="89"/>
      <c r="W44" s="89"/>
      <c r="X44" s="89" t="s">
        <v>978</v>
      </c>
      <c r="Y44" s="89"/>
      <c r="Z44" s="89"/>
      <c r="AA44" s="89"/>
      <c r="AB44" s="89"/>
      <c r="AC44" s="89"/>
      <c r="AD44" s="89"/>
      <c r="AE44" s="89"/>
      <c r="AF44" s="89" t="s">
        <v>979</v>
      </c>
      <c r="AG44" s="89"/>
      <c r="AH44" s="89"/>
      <c r="AI44" s="89"/>
      <c r="AJ44" s="89"/>
      <c r="AK44" s="89" t="s">
        <v>980</v>
      </c>
      <c r="AL44" s="89"/>
      <c r="AM44" s="89" t="s">
        <v>928</v>
      </c>
      <c r="AN44" s="89"/>
      <c r="AO44" s="89"/>
      <c r="AP44" s="89"/>
    </row>
    <row r="45" spans="1:42" s="72" customFormat="1" x14ac:dyDescent="0.2">
      <c r="A45" s="78"/>
      <c r="I45" s="89"/>
      <c r="J45" s="89"/>
      <c r="K45" s="89" t="s">
        <v>208</v>
      </c>
      <c r="L45" s="89"/>
      <c r="M45" s="89"/>
      <c r="N45" s="89"/>
      <c r="O45" s="89" t="s">
        <v>362</v>
      </c>
      <c r="P45" s="89" t="s">
        <v>981</v>
      </c>
      <c r="Q45" s="89"/>
      <c r="R45" s="89"/>
      <c r="S45" s="89"/>
      <c r="T45" s="89"/>
      <c r="U45" s="89"/>
      <c r="V45" s="89"/>
      <c r="W45" s="89"/>
      <c r="X45" s="89" t="s">
        <v>982</v>
      </c>
      <c r="Y45" s="89"/>
      <c r="Z45" s="89"/>
      <c r="AA45" s="89"/>
      <c r="AB45" s="89"/>
      <c r="AC45" s="89"/>
      <c r="AD45" s="89"/>
      <c r="AE45" s="89"/>
      <c r="AF45" s="89" t="s">
        <v>983</v>
      </c>
      <c r="AG45" s="89"/>
      <c r="AH45" s="89"/>
      <c r="AI45" s="89"/>
      <c r="AJ45" s="89"/>
      <c r="AK45" s="89" t="s">
        <v>984</v>
      </c>
      <c r="AL45" s="89"/>
      <c r="AM45" s="89" t="s">
        <v>985</v>
      </c>
      <c r="AN45" s="89"/>
      <c r="AO45" s="89"/>
      <c r="AP45" s="89"/>
    </row>
    <row r="46" spans="1:42" s="72" customFormat="1" x14ac:dyDescent="0.2">
      <c r="A46" s="93"/>
      <c r="I46" s="89"/>
      <c r="J46" s="89"/>
      <c r="K46" s="89" t="s">
        <v>209</v>
      </c>
      <c r="L46" s="89"/>
      <c r="M46" s="89"/>
      <c r="N46" s="89"/>
      <c r="O46" s="89" t="s">
        <v>363</v>
      </c>
      <c r="P46" s="89" t="s">
        <v>986</v>
      </c>
      <c r="Q46" s="89"/>
      <c r="R46" s="89"/>
      <c r="S46" s="89"/>
      <c r="T46" s="89"/>
      <c r="U46" s="89"/>
      <c r="V46" s="89"/>
      <c r="W46" s="89"/>
      <c r="X46" s="89" t="s">
        <v>987</v>
      </c>
      <c r="Y46" s="89"/>
      <c r="Z46" s="89"/>
      <c r="AA46" s="89"/>
      <c r="AB46" s="89"/>
      <c r="AC46" s="89"/>
      <c r="AD46" s="89"/>
      <c r="AE46" s="89"/>
      <c r="AF46" s="89" t="s">
        <v>988</v>
      </c>
      <c r="AG46" s="89"/>
      <c r="AH46" s="89"/>
      <c r="AI46" s="89"/>
      <c r="AJ46" s="89"/>
      <c r="AK46" s="89" t="s">
        <v>989</v>
      </c>
      <c r="AL46" s="89"/>
      <c r="AM46" s="89" t="s">
        <v>990</v>
      </c>
      <c r="AN46" s="89"/>
      <c r="AO46" s="89"/>
      <c r="AP46" s="89"/>
    </row>
    <row r="47" spans="1:42" s="72" customFormat="1" x14ac:dyDescent="0.2">
      <c r="I47" s="89"/>
      <c r="J47" s="89"/>
      <c r="K47" s="89" t="s">
        <v>210</v>
      </c>
      <c r="L47" s="89"/>
      <c r="M47" s="89"/>
      <c r="N47" s="89"/>
      <c r="O47" s="89" t="s">
        <v>364</v>
      </c>
      <c r="P47" s="89" t="s">
        <v>225</v>
      </c>
      <c r="Q47" s="89"/>
      <c r="R47" s="89"/>
      <c r="S47" s="89"/>
      <c r="T47" s="89"/>
      <c r="U47" s="89"/>
      <c r="V47" s="89"/>
      <c r="W47" s="89"/>
      <c r="X47" s="89" t="s">
        <v>991</v>
      </c>
      <c r="Y47" s="89"/>
      <c r="Z47" s="89"/>
      <c r="AA47" s="89"/>
      <c r="AB47" s="89"/>
      <c r="AC47" s="89"/>
      <c r="AD47" s="89"/>
      <c r="AE47" s="89"/>
      <c r="AF47" s="89" t="s">
        <v>409</v>
      </c>
      <c r="AG47" s="89"/>
      <c r="AH47" s="89"/>
      <c r="AI47" s="89"/>
      <c r="AJ47" s="89"/>
      <c r="AK47" s="89" t="s">
        <v>992</v>
      </c>
      <c r="AL47" s="89"/>
      <c r="AM47" s="89" t="s">
        <v>993</v>
      </c>
      <c r="AN47" s="89"/>
      <c r="AO47" s="89"/>
      <c r="AP47" s="89"/>
    </row>
    <row r="48" spans="1:42" s="72" customFormat="1" x14ac:dyDescent="0.2">
      <c r="I48" s="89"/>
      <c r="J48" s="89"/>
      <c r="K48" s="89" t="s">
        <v>211</v>
      </c>
      <c r="L48" s="89"/>
      <c r="M48" s="89"/>
      <c r="N48" s="89"/>
      <c r="O48" s="89"/>
      <c r="P48" s="89" t="s">
        <v>994</v>
      </c>
      <c r="Q48" s="89"/>
      <c r="R48" s="89"/>
      <c r="S48" s="89"/>
      <c r="T48" s="89"/>
      <c r="U48" s="89"/>
      <c r="V48" s="89"/>
      <c r="W48" s="89"/>
      <c r="X48" s="89" t="s">
        <v>995</v>
      </c>
      <c r="Y48" s="89"/>
      <c r="Z48" s="89"/>
      <c r="AA48" s="89"/>
      <c r="AB48" s="89"/>
      <c r="AC48" s="89"/>
      <c r="AD48" s="89"/>
      <c r="AE48" s="89"/>
      <c r="AF48" s="89" t="s">
        <v>996</v>
      </c>
      <c r="AG48" s="89"/>
      <c r="AH48" s="89"/>
      <c r="AI48" s="89"/>
      <c r="AJ48" s="89"/>
      <c r="AK48" s="89" t="s">
        <v>762</v>
      </c>
      <c r="AL48" s="89"/>
      <c r="AM48" s="89" t="s">
        <v>997</v>
      </c>
      <c r="AN48" s="89"/>
      <c r="AO48" s="89"/>
      <c r="AP48" s="89"/>
    </row>
    <row r="49" spans="2:42" s="72" customFormat="1" x14ac:dyDescent="0.2">
      <c r="I49" s="89"/>
      <c r="J49" s="89"/>
      <c r="K49" s="89" t="s">
        <v>212</v>
      </c>
      <c r="L49" s="89"/>
      <c r="M49" s="89"/>
      <c r="N49" s="89"/>
      <c r="O49" s="89"/>
      <c r="P49" s="89" t="s">
        <v>998</v>
      </c>
      <c r="Q49" s="89"/>
      <c r="R49" s="89"/>
      <c r="S49" s="89"/>
      <c r="T49" s="89"/>
      <c r="U49" s="89"/>
      <c r="V49" s="89"/>
      <c r="W49" s="89"/>
      <c r="X49" s="89" t="s">
        <v>999</v>
      </c>
      <c r="Y49" s="89"/>
      <c r="Z49" s="89"/>
      <c r="AA49" s="89"/>
      <c r="AB49" s="89"/>
      <c r="AC49" s="89"/>
      <c r="AD49" s="89"/>
      <c r="AE49" s="89"/>
      <c r="AF49" s="89" t="s">
        <v>1000</v>
      </c>
      <c r="AG49" s="89"/>
      <c r="AH49" s="89"/>
      <c r="AI49" s="89"/>
      <c r="AJ49" s="89"/>
      <c r="AK49" s="89" t="s">
        <v>1001</v>
      </c>
      <c r="AL49" s="89"/>
      <c r="AM49" s="89"/>
      <c r="AN49" s="89"/>
      <c r="AO49" s="89"/>
      <c r="AP49" s="89"/>
    </row>
    <row r="50" spans="2:42" s="72" customFormat="1" x14ac:dyDescent="0.2">
      <c r="I50" s="89"/>
      <c r="J50" s="89"/>
      <c r="K50" s="89" t="s">
        <v>213</v>
      </c>
      <c r="L50" s="89"/>
      <c r="M50" s="89"/>
      <c r="N50" s="89"/>
      <c r="O50" s="89"/>
      <c r="P50" s="89" t="s">
        <v>162</v>
      </c>
      <c r="Q50" s="89"/>
      <c r="R50" s="89"/>
      <c r="S50" s="89"/>
      <c r="T50" s="89"/>
      <c r="U50" s="89"/>
      <c r="V50" s="89"/>
      <c r="W50" s="89"/>
      <c r="X50" s="89" t="s">
        <v>1002</v>
      </c>
      <c r="Y50" s="89"/>
      <c r="Z50" s="89"/>
      <c r="AA50" s="89"/>
      <c r="AB50" s="89"/>
      <c r="AC50" s="89"/>
      <c r="AD50" s="89"/>
      <c r="AE50" s="89"/>
      <c r="AF50" s="89" t="s">
        <v>1003</v>
      </c>
      <c r="AG50" s="89"/>
      <c r="AH50" s="89"/>
      <c r="AI50" s="89"/>
      <c r="AJ50" s="89"/>
      <c r="AK50" s="89" t="s">
        <v>1004</v>
      </c>
      <c r="AL50" s="89"/>
      <c r="AM50" s="89"/>
      <c r="AN50" s="89"/>
      <c r="AO50" s="89"/>
      <c r="AP50" s="89"/>
    </row>
    <row r="51" spans="2:42" s="72" customFormat="1" x14ac:dyDescent="0.2">
      <c r="I51" s="89"/>
      <c r="J51" s="89"/>
      <c r="K51" s="89" t="s">
        <v>214</v>
      </c>
      <c r="L51" s="89"/>
      <c r="M51" s="89"/>
      <c r="N51" s="89"/>
      <c r="O51" s="89"/>
      <c r="P51" s="89" t="s">
        <v>1005</v>
      </c>
      <c r="Q51" s="89"/>
      <c r="R51" s="89"/>
      <c r="S51" s="89"/>
      <c r="T51" s="89"/>
      <c r="U51" s="89"/>
      <c r="V51" s="89"/>
      <c r="W51" s="89"/>
      <c r="X51" s="89" t="s">
        <v>1006</v>
      </c>
      <c r="Y51" s="89"/>
      <c r="Z51" s="89"/>
      <c r="AA51" s="89"/>
      <c r="AB51" s="89"/>
      <c r="AC51" s="89"/>
      <c r="AD51" s="89"/>
      <c r="AE51" s="89"/>
      <c r="AF51" s="89" t="s">
        <v>1007</v>
      </c>
      <c r="AG51" s="89"/>
      <c r="AH51" s="89"/>
      <c r="AI51" s="89"/>
      <c r="AJ51" s="89"/>
      <c r="AK51" s="89" t="s">
        <v>1008</v>
      </c>
      <c r="AL51" s="89"/>
      <c r="AM51" s="89"/>
      <c r="AN51" s="89"/>
      <c r="AO51" s="89"/>
      <c r="AP51" s="89"/>
    </row>
    <row r="52" spans="2:42" s="72" customFormat="1" x14ac:dyDescent="0.2">
      <c r="I52" s="89"/>
      <c r="J52" s="89"/>
      <c r="K52" s="89" t="s">
        <v>215</v>
      </c>
      <c r="L52" s="89"/>
      <c r="M52" s="89"/>
      <c r="N52" s="89"/>
      <c r="O52" s="89"/>
      <c r="P52" s="89" t="s">
        <v>1009</v>
      </c>
      <c r="Q52" s="89"/>
      <c r="R52" s="89"/>
      <c r="S52" s="89"/>
      <c r="T52" s="89"/>
      <c r="U52" s="89"/>
      <c r="V52" s="89"/>
      <c r="W52" s="89"/>
      <c r="X52" s="89" t="s">
        <v>1010</v>
      </c>
      <c r="Y52" s="89"/>
      <c r="Z52" s="89"/>
      <c r="AA52" s="89"/>
      <c r="AB52" s="89"/>
      <c r="AC52" s="89"/>
      <c r="AD52" s="89"/>
      <c r="AE52" s="89"/>
      <c r="AF52" s="89" t="s">
        <v>1011</v>
      </c>
      <c r="AG52" s="89"/>
      <c r="AH52" s="89"/>
      <c r="AI52" s="89"/>
      <c r="AJ52" s="89"/>
      <c r="AK52" s="89" t="s">
        <v>1012</v>
      </c>
      <c r="AL52" s="89"/>
      <c r="AM52" s="89"/>
      <c r="AN52" s="89"/>
      <c r="AO52" s="89"/>
      <c r="AP52" s="89"/>
    </row>
    <row r="53" spans="2:42" s="72" customFormat="1" x14ac:dyDescent="0.2">
      <c r="I53" s="89"/>
      <c r="J53" s="89"/>
      <c r="K53" s="89" t="s">
        <v>216</v>
      </c>
      <c r="L53" s="89"/>
      <c r="M53" s="89"/>
      <c r="N53" s="89"/>
      <c r="O53" s="89"/>
      <c r="P53" s="89" t="s">
        <v>1013</v>
      </c>
      <c r="Q53" s="89"/>
      <c r="R53" s="89"/>
      <c r="S53" s="89"/>
      <c r="T53" s="89"/>
      <c r="U53" s="89"/>
      <c r="V53" s="89"/>
      <c r="W53" s="89"/>
      <c r="X53" s="89" t="s">
        <v>715</v>
      </c>
      <c r="Y53" s="89"/>
      <c r="Z53" s="89"/>
      <c r="AA53" s="89"/>
      <c r="AB53" s="89"/>
      <c r="AC53" s="89"/>
      <c r="AD53" s="89"/>
      <c r="AE53" s="89"/>
      <c r="AF53" s="89" t="s">
        <v>1014</v>
      </c>
      <c r="AG53" s="89"/>
      <c r="AH53" s="89"/>
      <c r="AI53" s="89"/>
      <c r="AJ53" s="89"/>
      <c r="AK53" s="89" t="s">
        <v>1015</v>
      </c>
      <c r="AL53" s="89"/>
      <c r="AM53" s="89"/>
      <c r="AN53" s="89"/>
      <c r="AO53" s="89"/>
      <c r="AP53" s="89"/>
    </row>
    <row r="54" spans="2:42" s="72" customFormat="1" x14ac:dyDescent="0.2">
      <c r="B54" s="92"/>
      <c r="I54" s="89"/>
      <c r="J54" s="89"/>
      <c r="K54" s="89" t="s">
        <v>217</v>
      </c>
      <c r="L54" s="89"/>
      <c r="M54" s="89"/>
      <c r="N54" s="89"/>
      <c r="O54" s="89"/>
      <c r="P54" s="89" t="s">
        <v>1016</v>
      </c>
      <c r="Q54" s="89"/>
      <c r="R54" s="89"/>
      <c r="S54" s="89"/>
      <c r="T54" s="89"/>
      <c r="U54" s="89"/>
      <c r="V54" s="89"/>
      <c r="W54" s="89"/>
      <c r="X54" s="89" t="s">
        <v>1017</v>
      </c>
      <c r="Y54" s="89"/>
      <c r="Z54" s="89"/>
      <c r="AA54" s="89"/>
      <c r="AB54" s="89"/>
      <c r="AC54" s="89"/>
      <c r="AD54" s="89"/>
      <c r="AE54" s="89"/>
      <c r="AF54" s="89" t="s">
        <v>1018</v>
      </c>
      <c r="AG54" s="89"/>
      <c r="AH54" s="89"/>
      <c r="AI54" s="89"/>
      <c r="AJ54" s="89"/>
      <c r="AK54" s="89" t="s">
        <v>1019</v>
      </c>
      <c r="AL54" s="89"/>
      <c r="AM54" s="89"/>
      <c r="AN54" s="89"/>
      <c r="AO54" s="89"/>
      <c r="AP54" s="89"/>
    </row>
    <row r="55" spans="2:42" s="72" customFormat="1" x14ac:dyDescent="0.2">
      <c r="I55" s="89"/>
      <c r="J55" s="89"/>
      <c r="K55" s="89" t="s">
        <v>56</v>
      </c>
      <c r="L55" s="89"/>
      <c r="M55" s="89"/>
      <c r="N55" s="89"/>
      <c r="O55" s="89"/>
      <c r="P55" s="89" t="s">
        <v>447</v>
      </c>
      <c r="Q55" s="89"/>
      <c r="R55" s="89"/>
      <c r="S55" s="89"/>
      <c r="T55" s="89"/>
      <c r="U55" s="89"/>
      <c r="V55" s="89"/>
      <c r="W55" s="89"/>
      <c r="X55" s="89" t="s">
        <v>1020</v>
      </c>
      <c r="Y55" s="89"/>
      <c r="Z55" s="89"/>
      <c r="AA55" s="89"/>
      <c r="AB55" s="89"/>
      <c r="AC55" s="89"/>
      <c r="AD55" s="89"/>
      <c r="AE55" s="89"/>
      <c r="AF55" s="89" t="s">
        <v>1021</v>
      </c>
      <c r="AG55" s="89"/>
      <c r="AH55" s="89"/>
      <c r="AI55" s="89"/>
      <c r="AJ55" s="89"/>
      <c r="AK55" s="89" t="s">
        <v>1022</v>
      </c>
      <c r="AL55" s="89"/>
      <c r="AM55" s="89"/>
      <c r="AN55" s="89"/>
      <c r="AO55" s="89"/>
      <c r="AP55" s="89"/>
    </row>
    <row r="56" spans="2:42" s="72" customFormat="1" x14ac:dyDescent="0.2">
      <c r="I56" s="89"/>
      <c r="J56" s="89"/>
      <c r="K56" s="89" t="s">
        <v>57</v>
      </c>
      <c r="L56" s="89"/>
      <c r="M56" s="89"/>
      <c r="N56" s="89"/>
      <c r="O56" s="89"/>
      <c r="P56" s="89" t="s">
        <v>1023</v>
      </c>
      <c r="Q56" s="89"/>
      <c r="R56" s="89"/>
      <c r="S56" s="89"/>
      <c r="T56" s="89"/>
      <c r="U56" s="89"/>
      <c r="V56" s="89"/>
      <c r="W56" s="89"/>
      <c r="X56" s="89" t="s">
        <v>1024</v>
      </c>
      <c r="Y56" s="89"/>
      <c r="Z56" s="89"/>
      <c r="AA56" s="89"/>
      <c r="AB56" s="89"/>
      <c r="AC56" s="89"/>
      <c r="AD56" s="89"/>
      <c r="AE56" s="89"/>
      <c r="AF56" s="89" t="s">
        <v>353</v>
      </c>
      <c r="AG56" s="89"/>
      <c r="AH56" s="89"/>
      <c r="AI56" s="89"/>
      <c r="AJ56" s="89"/>
      <c r="AK56" s="89" t="s">
        <v>1025</v>
      </c>
      <c r="AL56" s="89"/>
      <c r="AM56" s="89"/>
      <c r="AN56" s="89"/>
      <c r="AO56" s="89"/>
      <c r="AP56" s="89"/>
    </row>
    <row r="57" spans="2:42" s="72" customFormat="1" x14ac:dyDescent="0.2">
      <c r="I57" s="89"/>
      <c r="J57" s="89"/>
      <c r="K57" s="89" t="s">
        <v>218</v>
      </c>
      <c r="L57" s="89"/>
      <c r="M57" s="89"/>
      <c r="N57" s="89"/>
      <c r="O57" s="89"/>
      <c r="P57" s="89" t="s">
        <v>1026</v>
      </c>
      <c r="Q57" s="89"/>
      <c r="R57" s="89"/>
      <c r="S57" s="89"/>
      <c r="T57" s="89"/>
      <c r="U57" s="89"/>
      <c r="V57" s="89"/>
      <c r="W57" s="89"/>
      <c r="X57" s="89" t="s">
        <v>1027</v>
      </c>
      <c r="Y57" s="89"/>
      <c r="Z57" s="89"/>
      <c r="AA57" s="89"/>
      <c r="AB57" s="89"/>
      <c r="AC57" s="89"/>
      <c r="AD57" s="89"/>
      <c r="AE57" s="89"/>
      <c r="AF57" s="89" t="s">
        <v>1028</v>
      </c>
      <c r="AG57" s="89"/>
      <c r="AH57" s="89"/>
      <c r="AI57" s="89"/>
      <c r="AJ57" s="89"/>
      <c r="AK57" s="89" t="s">
        <v>1029</v>
      </c>
      <c r="AL57" s="89"/>
      <c r="AM57" s="89"/>
      <c r="AN57" s="89"/>
      <c r="AO57" s="89"/>
      <c r="AP57" s="89"/>
    </row>
    <row r="58" spans="2:42" s="72" customFormat="1" x14ac:dyDescent="0.2">
      <c r="I58" s="89"/>
      <c r="J58" s="89"/>
      <c r="K58" s="89" t="s">
        <v>219</v>
      </c>
      <c r="L58" s="89"/>
      <c r="M58" s="89"/>
      <c r="N58" s="89"/>
      <c r="O58" s="89"/>
      <c r="P58" s="89" t="s">
        <v>1030</v>
      </c>
      <c r="Q58" s="89"/>
      <c r="R58" s="89"/>
      <c r="S58" s="89"/>
      <c r="T58" s="89"/>
      <c r="U58" s="89"/>
      <c r="V58" s="89"/>
      <c r="W58" s="89"/>
      <c r="X58" s="89" t="s">
        <v>1031</v>
      </c>
      <c r="Y58" s="89"/>
      <c r="Z58" s="89"/>
      <c r="AA58" s="89"/>
      <c r="AB58" s="89"/>
      <c r="AC58" s="89"/>
      <c r="AD58" s="89"/>
      <c r="AE58" s="89"/>
      <c r="AF58" s="89" t="s">
        <v>263</v>
      </c>
      <c r="AG58" s="89"/>
      <c r="AH58" s="89"/>
      <c r="AI58" s="89"/>
      <c r="AJ58" s="89"/>
      <c r="AK58" s="89" t="s">
        <v>1032</v>
      </c>
      <c r="AL58" s="89"/>
      <c r="AM58" s="89"/>
      <c r="AN58" s="89"/>
      <c r="AO58" s="89"/>
      <c r="AP58" s="89"/>
    </row>
    <row r="59" spans="2:42" s="72" customFormat="1" x14ac:dyDescent="0.2">
      <c r="I59" s="89"/>
      <c r="J59" s="89"/>
      <c r="K59" s="89" t="s">
        <v>220</v>
      </c>
      <c r="L59" s="89"/>
      <c r="M59" s="89"/>
      <c r="N59" s="89"/>
      <c r="O59" s="89"/>
      <c r="P59" s="89" t="s">
        <v>1033</v>
      </c>
      <c r="Q59" s="89"/>
      <c r="R59" s="89"/>
      <c r="S59" s="89"/>
      <c r="T59" s="89"/>
      <c r="U59" s="89"/>
      <c r="V59" s="89"/>
      <c r="W59" s="89"/>
      <c r="X59" s="89" t="s">
        <v>953</v>
      </c>
      <c r="Y59" s="89"/>
      <c r="Z59" s="89"/>
      <c r="AA59" s="89"/>
      <c r="AB59" s="89"/>
      <c r="AC59" s="89"/>
      <c r="AD59" s="89"/>
      <c r="AE59" s="89"/>
      <c r="AF59" s="89" t="s">
        <v>1034</v>
      </c>
      <c r="AG59" s="89"/>
      <c r="AH59" s="89"/>
      <c r="AI59" s="89"/>
      <c r="AJ59" s="89"/>
      <c r="AK59" s="89" t="s">
        <v>1035</v>
      </c>
      <c r="AL59" s="89"/>
      <c r="AM59" s="89"/>
      <c r="AN59" s="89"/>
      <c r="AO59" s="89"/>
      <c r="AP59" s="89"/>
    </row>
    <row r="60" spans="2:42" s="72" customFormat="1" x14ac:dyDescent="0.2">
      <c r="I60" s="89"/>
      <c r="J60" s="89"/>
      <c r="K60" s="89" t="s">
        <v>221</v>
      </c>
      <c r="L60" s="89"/>
      <c r="M60" s="89"/>
      <c r="N60" s="89"/>
      <c r="O60" s="89"/>
      <c r="P60" s="89" t="s">
        <v>1036</v>
      </c>
      <c r="Q60" s="89"/>
      <c r="R60" s="89"/>
      <c r="S60" s="89"/>
      <c r="T60" s="89"/>
      <c r="U60" s="89"/>
      <c r="V60" s="89"/>
      <c r="W60" s="89"/>
      <c r="X60" s="89" t="s">
        <v>79</v>
      </c>
      <c r="Y60" s="89"/>
      <c r="Z60" s="89"/>
      <c r="AA60" s="89"/>
      <c r="AB60" s="89"/>
      <c r="AC60" s="89"/>
      <c r="AD60" s="89"/>
      <c r="AE60" s="89"/>
      <c r="AF60" s="89" t="s">
        <v>1037</v>
      </c>
      <c r="AG60" s="89"/>
      <c r="AH60" s="89"/>
      <c r="AI60" s="89"/>
      <c r="AJ60" s="89"/>
      <c r="AK60" s="89" t="s">
        <v>1038</v>
      </c>
      <c r="AL60" s="89"/>
      <c r="AM60" s="89"/>
      <c r="AN60" s="89"/>
      <c r="AO60" s="89"/>
      <c r="AP60" s="89"/>
    </row>
    <row r="61" spans="2:42" s="72" customFormat="1" x14ac:dyDescent="0.2">
      <c r="I61" s="89"/>
      <c r="J61" s="89"/>
      <c r="K61" s="89" t="s">
        <v>222</v>
      </c>
      <c r="L61" s="89"/>
      <c r="M61" s="89"/>
      <c r="N61" s="89"/>
      <c r="O61" s="89"/>
      <c r="P61" s="89" t="s">
        <v>1039</v>
      </c>
      <c r="Q61" s="89"/>
      <c r="R61" s="89"/>
      <c r="S61" s="89"/>
      <c r="T61" s="89"/>
      <c r="U61" s="89"/>
      <c r="V61" s="89"/>
      <c r="W61" s="89"/>
      <c r="X61" s="89" t="s">
        <v>1040</v>
      </c>
      <c r="Y61" s="89"/>
      <c r="Z61" s="89"/>
      <c r="AA61" s="89"/>
      <c r="AB61" s="89"/>
      <c r="AC61" s="89"/>
      <c r="AD61" s="89"/>
      <c r="AE61" s="89"/>
      <c r="AF61" s="89" t="s">
        <v>1041</v>
      </c>
      <c r="AG61" s="89"/>
      <c r="AH61" s="89"/>
      <c r="AI61" s="89"/>
      <c r="AJ61" s="89"/>
      <c r="AK61" s="89" t="s">
        <v>1042</v>
      </c>
      <c r="AL61" s="89"/>
      <c r="AM61" s="89"/>
      <c r="AN61" s="89"/>
      <c r="AO61" s="89"/>
      <c r="AP61" s="89"/>
    </row>
    <row r="62" spans="2:42" s="72" customFormat="1" x14ac:dyDescent="0.2">
      <c r="I62" s="89"/>
      <c r="J62" s="89"/>
      <c r="K62" s="89" t="s">
        <v>223</v>
      </c>
      <c r="L62" s="89"/>
      <c r="M62" s="89"/>
      <c r="N62" s="89"/>
      <c r="O62" s="89"/>
      <c r="P62" s="89" t="s">
        <v>1043</v>
      </c>
      <c r="Q62" s="89"/>
      <c r="R62" s="89"/>
      <c r="S62" s="89"/>
      <c r="T62" s="89"/>
      <c r="U62" s="89"/>
      <c r="V62" s="89"/>
      <c r="W62" s="89"/>
      <c r="X62" s="89" t="s">
        <v>1044</v>
      </c>
      <c r="Y62" s="89"/>
      <c r="Z62" s="89"/>
      <c r="AA62" s="89"/>
      <c r="AB62" s="89"/>
      <c r="AC62" s="89"/>
      <c r="AD62" s="89"/>
      <c r="AE62" s="89"/>
      <c r="AF62" s="89" t="s">
        <v>1045</v>
      </c>
      <c r="AG62" s="89"/>
      <c r="AH62" s="89"/>
      <c r="AI62" s="89"/>
      <c r="AJ62" s="89"/>
      <c r="AK62" s="89" t="s">
        <v>1046</v>
      </c>
      <c r="AL62" s="89"/>
      <c r="AM62" s="89"/>
      <c r="AN62" s="89"/>
      <c r="AO62" s="89"/>
      <c r="AP62" s="89"/>
    </row>
    <row r="63" spans="2:42" s="72" customFormat="1" x14ac:dyDescent="0.2">
      <c r="I63" s="89"/>
      <c r="J63" s="89"/>
      <c r="K63" s="89" t="s">
        <v>224</v>
      </c>
      <c r="L63" s="89"/>
      <c r="M63" s="89"/>
      <c r="N63" s="89"/>
      <c r="O63" s="89"/>
      <c r="P63" s="89" t="s">
        <v>1047</v>
      </c>
      <c r="Q63" s="89"/>
      <c r="R63" s="89"/>
      <c r="S63" s="89"/>
      <c r="T63" s="89"/>
      <c r="U63" s="89"/>
      <c r="V63" s="89"/>
      <c r="W63" s="89"/>
      <c r="X63" s="89" t="s">
        <v>1048</v>
      </c>
      <c r="Y63" s="89"/>
      <c r="Z63" s="89"/>
      <c r="AA63" s="89"/>
      <c r="AB63" s="89"/>
      <c r="AC63" s="89"/>
      <c r="AD63" s="89"/>
      <c r="AE63" s="89"/>
      <c r="AF63" s="89" t="s">
        <v>1049</v>
      </c>
      <c r="AG63" s="89"/>
      <c r="AH63" s="89"/>
      <c r="AI63" s="89"/>
      <c r="AJ63" s="89"/>
      <c r="AK63" s="89" t="s">
        <v>1050</v>
      </c>
      <c r="AL63" s="89"/>
      <c r="AM63" s="89"/>
      <c r="AN63" s="89"/>
      <c r="AO63" s="89"/>
      <c r="AP63" s="89"/>
    </row>
    <row r="64" spans="2:42" s="72" customFormat="1" x14ac:dyDescent="0.2">
      <c r="I64" s="89"/>
      <c r="J64" s="89"/>
      <c r="K64" s="89" t="s">
        <v>225</v>
      </c>
      <c r="L64" s="89"/>
      <c r="M64" s="89"/>
      <c r="N64" s="89"/>
      <c r="O64" s="89"/>
      <c r="P64" s="89" t="s">
        <v>1051</v>
      </c>
      <c r="Q64" s="89"/>
      <c r="R64" s="89"/>
      <c r="S64" s="89"/>
      <c r="T64" s="89"/>
      <c r="U64" s="89"/>
      <c r="V64" s="89"/>
      <c r="W64" s="89"/>
      <c r="X64" s="89" t="s">
        <v>1052</v>
      </c>
      <c r="Y64" s="89"/>
      <c r="Z64" s="89"/>
      <c r="AA64" s="89"/>
      <c r="AB64" s="89"/>
      <c r="AC64" s="89"/>
      <c r="AD64" s="89"/>
      <c r="AE64" s="89"/>
      <c r="AF64" s="89" t="s">
        <v>1053</v>
      </c>
      <c r="AG64" s="89"/>
      <c r="AH64" s="89"/>
      <c r="AI64" s="89"/>
      <c r="AJ64" s="89"/>
      <c r="AK64" s="89" t="s">
        <v>1054</v>
      </c>
      <c r="AL64" s="89"/>
      <c r="AM64" s="89"/>
      <c r="AN64" s="89"/>
      <c r="AO64" s="89"/>
      <c r="AP64" s="89"/>
    </row>
    <row r="65" spans="9:42" s="72" customFormat="1" x14ac:dyDescent="0.2">
      <c r="I65" s="89"/>
      <c r="J65" s="89"/>
      <c r="K65" s="89" t="s">
        <v>226</v>
      </c>
      <c r="L65" s="89"/>
      <c r="M65" s="89"/>
      <c r="N65" s="89"/>
      <c r="O65" s="89"/>
      <c r="P65" s="89" t="s">
        <v>1055</v>
      </c>
      <c r="Q65" s="89"/>
      <c r="R65" s="89"/>
      <c r="S65" s="89"/>
      <c r="T65" s="89"/>
      <c r="U65" s="89"/>
      <c r="V65" s="89"/>
      <c r="W65" s="89"/>
      <c r="X65" s="89" t="s">
        <v>281</v>
      </c>
      <c r="Y65" s="89"/>
      <c r="Z65" s="89"/>
      <c r="AA65" s="89"/>
      <c r="AB65" s="89"/>
      <c r="AC65" s="89"/>
      <c r="AD65" s="89"/>
      <c r="AE65" s="89"/>
      <c r="AF65" s="89" t="s">
        <v>1056</v>
      </c>
      <c r="AG65" s="89"/>
      <c r="AH65" s="89"/>
      <c r="AI65" s="89"/>
      <c r="AJ65" s="89"/>
      <c r="AK65" s="89" t="s">
        <v>1057</v>
      </c>
      <c r="AL65" s="89"/>
      <c r="AM65" s="89"/>
      <c r="AN65" s="89"/>
      <c r="AO65" s="89"/>
      <c r="AP65" s="89"/>
    </row>
    <row r="66" spans="9:42" s="72" customFormat="1" x14ac:dyDescent="0.2">
      <c r="I66" s="89"/>
      <c r="J66" s="89"/>
      <c r="K66" s="89" t="s">
        <v>227</v>
      </c>
      <c r="L66" s="89"/>
      <c r="M66" s="89"/>
      <c r="N66" s="89"/>
      <c r="O66" s="89"/>
      <c r="P66" s="89" t="s">
        <v>802</v>
      </c>
      <c r="Q66" s="89"/>
      <c r="R66" s="89"/>
      <c r="S66" s="89"/>
      <c r="T66" s="89"/>
      <c r="U66" s="89"/>
      <c r="V66" s="89"/>
      <c r="W66" s="89"/>
      <c r="X66" s="89" t="s">
        <v>1058</v>
      </c>
      <c r="Y66" s="89"/>
      <c r="Z66" s="89"/>
      <c r="AA66" s="89"/>
      <c r="AB66" s="89"/>
      <c r="AC66" s="89"/>
      <c r="AD66" s="89"/>
      <c r="AE66" s="89"/>
      <c r="AF66" s="89"/>
      <c r="AG66" s="89"/>
      <c r="AH66" s="89"/>
      <c r="AI66" s="89"/>
      <c r="AJ66" s="89"/>
      <c r="AK66" s="89" t="s">
        <v>1059</v>
      </c>
      <c r="AL66" s="89"/>
      <c r="AM66" s="89"/>
      <c r="AN66" s="89"/>
      <c r="AO66" s="89"/>
      <c r="AP66" s="89"/>
    </row>
    <row r="67" spans="9:42" s="72" customFormat="1" x14ac:dyDescent="0.2">
      <c r="I67" s="89"/>
      <c r="J67" s="89"/>
      <c r="K67" s="89" t="s">
        <v>228</v>
      </c>
      <c r="L67" s="89"/>
      <c r="M67" s="89"/>
      <c r="N67" s="89"/>
      <c r="O67" s="89"/>
      <c r="P67" s="89" t="s">
        <v>1060</v>
      </c>
      <c r="Q67" s="89"/>
      <c r="R67" s="89"/>
      <c r="S67" s="89"/>
      <c r="T67" s="89"/>
      <c r="U67" s="89"/>
      <c r="V67" s="89"/>
      <c r="W67" s="89"/>
      <c r="X67" s="89" t="s">
        <v>1061</v>
      </c>
      <c r="Y67" s="89"/>
      <c r="Z67" s="89"/>
      <c r="AA67" s="89"/>
      <c r="AB67" s="89"/>
      <c r="AC67" s="89"/>
      <c r="AD67" s="89"/>
      <c r="AE67" s="89"/>
      <c r="AF67" s="89"/>
      <c r="AG67" s="89"/>
      <c r="AH67" s="89"/>
      <c r="AI67" s="89"/>
      <c r="AJ67" s="89"/>
      <c r="AK67" s="89" t="s">
        <v>247</v>
      </c>
      <c r="AL67" s="89"/>
      <c r="AM67" s="89"/>
      <c r="AN67" s="89"/>
      <c r="AO67" s="89"/>
      <c r="AP67" s="89"/>
    </row>
    <row r="68" spans="9:42" s="72" customFormat="1" x14ac:dyDescent="0.2">
      <c r="I68" s="89"/>
      <c r="J68" s="89"/>
      <c r="K68" s="89" t="s">
        <v>229</v>
      </c>
      <c r="L68" s="89"/>
      <c r="M68" s="89"/>
      <c r="N68" s="89"/>
      <c r="O68" s="89"/>
      <c r="P68" s="89" t="s">
        <v>1062</v>
      </c>
      <c r="Q68" s="89"/>
      <c r="R68" s="89"/>
      <c r="S68" s="89"/>
      <c r="T68" s="89"/>
      <c r="U68" s="89"/>
      <c r="V68" s="89"/>
      <c r="W68" s="89"/>
      <c r="X68" s="89" t="s">
        <v>1063</v>
      </c>
      <c r="Y68" s="89"/>
      <c r="Z68" s="89"/>
      <c r="AA68" s="89"/>
      <c r="AB68" s="89"/>
      <c r="AC68" s="89"/>
      <c r="AD68" s="89"/>
      <c r="AE68" s="89"/>
      <c r="AF68" s="89"/>
      <c r="AG68" s="89"/>
      <c r="AH68" s="89"/>
      <c r="AI68" s="89"/>
      <c r="AJ68" s="89"/>
      <c r="AK68" s="89" t="s">
        <v>1064</v>
      </c>
      <c r="AL68" s="89"/>
      <c r="AM68" s="89"/>
      <c r="AN68" s="89"/>
      <c r="AO68" s="89"/>
      <c r="AP68" s="89"/>
    </row>
    <row r="69" spans="9:42" s="72" customFormat="1" x14ac:dyDescent="0.2">
      <c r="I69" s="89"/>
      <c r="J69" s="89"/>
      <c r="K69" s="89" t="s">
        <v>230</v>
      </c>
      <c r="L69" s="89"/>
      <c r="M69" s="89"/>
      <c r="N69" s="89"/>
      <c r="O69" s="89"/>
      <c r="P69" s="89" t="s">
        <v>1065</v>
      </c>
      <c r="Q69" s="89"/>
      <c r="R69" s="89"/>
      <c r="S69" s="89"/>
      <c r="T69" s="89"/>
      <c r="U69" s="89"/>
      <c r="V69" s="89"/>
      <c r="W69" s="89"/>
      <c r="X69" s="89" t="s">
        <v>1066</v>
      </c>
      <c r="Y69" s="89"/>
      <c r="Z69" s="89"/>
      <c r="AA69" s="89"/>
      <c r="AB69" s="89"/>
      <c r="AC69" s="89"/>
      <c r="AD69" s="89"/>
      <c r="AE69" s="89"/>
      <c r="AF69" s="89"/>
      <c r="AG69" s="89"/>
      <c r="AH69" s="89"/>
      <c r="AI69" s="89"/>
      <c r="AJ69" s="89"/>
      <c r="AK69" s="89" t="s">
        <v>366</v>
      </c>
      <c r="AL69" s="89"/>
      <c r="AM69" s="89"/>
      <c r="AN69" s="89"/>
      <c r="AO69" s="89"/>
      <c r="AP69" s="89"/>
    </row>
    <row r="70" spans="9:42" s="72" customFormat="1" x14ac:dyDescent="0.2">
      <c r="I70" s="89"/>
      <c r="J70" s="89"/>
      <c r="K70" s="89" t="s">
        <v>231</v>
      </c>
      <c r="L70" s="89"/>
      <c r="M70" s="89"/>
      <c r="N70" s="89"/>
      <c r="O70" s="89"/>
      <c r="P70" s="89" t="s">
        <v>1067</v>
      </c>
      <c r="Q70" s="89"/>
      <c r="R70" s="89"/>
      <c r="S70" s="89"/>
      <c r="T70" s="89"/>
      <c r="U70" s="89"/>
      <c r="V70" s="89"/>
      <c r="W70" s="89"/>
      <c r="X70" s="89" t="s">
        <v>1068</v>
      </c>
      <c r="Y70" s="89"/>
      <c r="Z70" s="89"/>
      <c r="AA70" s="89"/>
      <c r="AB70" s="89"/>
      <c r="AC70" s="89"/>
      <c r="AD70" s="89"/>
      <c r="AE70" s="89"/>
      <c r="AF70" s="89"/>
      <c r="AG70" s="89"/>
      <c r="AH70" s="89"/>
      <c r="AI70" s="89"/>
      <c r="AJ70" s="89"/>
      <c r="AK70" s="89" t="s">
        <v>1069</v>
      </c>
      <c r="AL70" s="89"/>
      <c r="AM70" s="89"/>
      <c r="AN70" s="89"/>
      <c r="AO70" s="89"/>
      <c r="AP70" s="89"/>
    </row>
    <row r="71" spans="9:42" s="72" customFormat="1" x14ac:dyDescent="0.2">
      <c r="I71" s="89"/>
      <c r="J71" s="89"/>
      <c r="K71" s="89" t="s">
        <v>232</v>
      </c>
      <c r="L71" s="89"/>
      <c r="M71" s="89"/>
      <c r="N71" s="89"/>
      <c r="O71" s="89"/>
      <c r="P71" s="89" t="s">
        <v>1070</v>
      </c>
      <c r="Q71" s="89"/>
      <c r="R71" s="89"/>
      <c r="S71" s="89"/>
      <c r="T71" s="89"/>
      <c r="U71" s="89"/>
      <c r="V71" s="89"/>
      <c r="W71" s="89"/>
      <c r="X71" s="89" t="s">
        <v>1071</v>
      </c>
      <c r="Y71" s="89"/>
      <c r="Z71" s="89"/>
      <c r="AA71" s="89"/>
      <c r="AB71" s="89"/>
      <c r="AC71" s="89"/>
      <c r="AD71" s="89"/>
      <c r="AE71" s="89"/>
      <c r="AF71" s="89"/>
      <c r="AG71" s="89"/>
      <c r="AH71" s="89"/>
      <c r="AI71" s="89"/>
      <c r="AJ71" s="89"/>
      <c r="AK71" s="89" t="s">
        <v>1072</v>
      </c>
      <c r="AL71" s="89"/>
      <c r="AM71" s="89"/>
      <c r="AN71" s="89"/>
      <c r="AO71" s="89"/>
      <c r="AP71" s="89"/>
    </row>
    <row r="72" spans="9:42" s="72" customFormat="1" x14ac:dyDescent="0.2">
      <c r="I72" s="89"/>
      <c r="J72" s="89"/>
      <c r="K72" s="89" t="s">
        <v>233</v>
      </c>
      <c r="L72" s="89"/>
      <c r="M72" s="89"/>
      <c r="N72" s="89"/>
      <c r="O72" s="89"/>
      <c r="P72" s="89" t="s">
        <v>1073</v>
      </c>
      <c r="Q72" s="89"/>
      <c r="R72" s="89"/>
      <c r="S72" s="89"/>
      <c r="T72" s="89"/>
      <c r="U72" s="89"/>
      <c r="V72" s="89"/>
      <c r="W72" s="89"/>
      <c r="X72" s="89" t="s">
        <v>1074</v>
      </c>
      <c r="Y72" s="89"/>
      <c r="Z72" s="89"/>
      <c r="AA72" s="89"/>
      <c r="AB72" s="89"/>
      <c r="AC72" s="89"/>
      <c r="AD72" s="89"/>
      <c r="AE72" s="89"/>
      <c r="AF72" s="89"/>
      <c r="AG72" s="89"/>
      <c r="AH72" s="89"/>
      <c r="AI72" s="89"/>
      <c r="AJ72" s="89"/>
      <c r="AK72" s="89" t="s">
        <v>1075</v>
      </c>
      <c r="AL72" s="89"/>
      <c r="AM72" s="89"/>
      <c r="AN72" s="89"/>
      <c r="AO72" s="89"/>
      <c r="AP72" s="89"/>
    </row>
    <row r="73" spans="9:42" s="72" customFormat="1" x14ac:dyDescent="0.2">
      <c r="I73" s="89"/>
      <c r="J73" s="89"/>
      <c r="K73" s="89" t="s">
        <v>234</v>
      </c>
      <c r="L73" s="89"/>
      <c r="M73" s="89"/>
      <c r="N73" s="89"/>
      <c r="O73" s="89"/>
      <c r="P73" s="89" t="s">
        <v>1076</v>
      </c>
      <c r="Q73" s="89"/>
      <c r="R73" s="89"/>
      <c r="S73" s="89"/>
      <c r="T73" s="89"/>
      <c r="U73" s="89"/>
      <c r="V73" s="89"/>
      <c r="W73" s="89"/>
      <c r="X73" s="89" t="s">
        <v>1077</v>
      </c>
      <c r="Y73" s="89"/>
      <c r="Z73" s="89"/>
      <c r="AA73" s="89"/>
      <c r="AB73" s="89"/>
      <c r="AC73" s="89"/>
      <c r="AD73" s="89"/>
      <c r="AE73" s="89"/>
      <c r="AF73" s="89"/>
      <c r="AG73" s="89"/>
      <c r="AH73" s="89"/>
      <c r="AI73" s="89"/>
      <c r="AJ73" s="89"/>
      <c r="AK73" s="89" t="s">
        <v>1078</v>
      </c>
      <c r="AL73" s="89"/>
      <c r="AM73" s="89"/>
      <c r="AN73" s="89"/>
      <c r="AO73" s="89"/>
      <c r="AP73" s="89"/>
    </row>
    <row r="74" spans="9:42" s="72" customFormat="1" x14ac:dyDescent="0.2">
      <c r="I74" s="89"/>
      <c r="J74" s="89"/>
      <c r="K74" s="89" t="s">
        <v>235</v>
      </c>
      <c r="L74" s="89"/>
      <c r="M74" s="89"/>
      <c r="N74" s="89"/>
      <c r="O74" s="89"/>
      <c r="P74" s="89" t="s">
        <v>1079</v>
      </c>
      <c r="Q74" s="89"/>
      <c r="R74" s="89"/>
      <c r="S74" s="89"/>
      <c r="T74" s="89"/>
      <c r="U74" s="89"/>
      <c r="V74" s="89"/>
      <c r="W74" s="89"/>
      <c r="X74" s="89" t="s">
        <v>1080</v>
      </c>
      <c r="Y74" s="89"/>
      <c r="Z74" s="89"/>
      <c r="AA74" s="89"/>
      <c r="AB74" s="89"/>
      <c r="AC74" s="89"/>
      <c r="AD74" s="89"/>
      <c r="AE74" s="89"/>
      <c r="AF74" s="89"/>
      <c r="AG74" s="89"/>
      <c r="AH74" s="89"/>
      <c r="AI74" s="89"/>
      <c r="AJ74" s="89"/>
      <c r="AK74" s="89" t="s">
        <v>581</v>
      </c>
      <c r="AL74" s="89"/>
      <c r="AM74" s="89"/>
      <c r="AN74" s="89"/>
      <c r="AO74" s="89"/>
      <c r="AP74" s="89"/>
    </row>
    <row r="75" spans="9:42" s="72" customFormat="1" x14ac:dyDescent="0.2">
      <c r="I75" s="89"/>
      <c r="J75" s="89"/>
      <c r="K75" s="89" t="s">
        <v>79</v>
      </c>
      <c r="L75" s="89"/>
      <c r="M75" s="89"/>
      <c r="N75" s="89"/>
      <c r="O75" s="89"/>
      <c r="P75" s="89" t="s">
        <v>1081</v>
      </c>
      <c r="Q75" s="89"/>
      <c r="R75" s="89"/>
      <c r="S75" s="89"/>
      <c r="T75" s="89"/>
      <c r="U75" s="89"/>
      <c r="V75" s="89"/>
      <c r="W75" s="89"/>
      <c r="X75" s="89" t="s">
        <v>1082</v>
      </c>
      <c r="Y75" s="89"/>
      <c r="Z75" s="89"/>
      <c r="AA75" s="89"/>
      <c r="AB75" s="89"/>
      <c r="AC75" s="89"/>
      <c r="AD75" s="89"/>
      <c r="AE75" s="89"/>
      <c r="AF75" s="89"/>
      <c r="AG75" s="89"/>
      <c r="AH75" s="89"/>
      <c r="AI75" s="89"/>
      <c r="AJ75" s="89"/>
      <c r="AK75" s="89" t="s">
        <v>1083</v>
      </c>
      <c r="AL75" s="89"/>
      <c r="AM75" s="89"/>
      <c r="AN75" s="89"/>
      <c r="AO75" s="89"/>
      <c r="AP75" s="89"/>
    </row>
    <row r="76" spans="9:42" s="72" customFormat="1" x14ac:dyDescent="0.2">
      <c r="I76" s="89"/>
      <c r="J76" s="89"/>
      <c r="K76" s="89" t="s">
        <v>236</v>
      </c>
      <c r="L76" s="89"/>
      <c r="M76" s="89"/>
      <c r="N76" s="89"/>
      <c r="O76" s="89"/>
      <c r="P76" s="89" t="s">
        <v>1084</v>
      </c>
      <c r="Q76" s="89"/>
      <c r="R76" s="89"/>
      <c r="S76" s="89"/>
      <c r="T76" s="89"/>
      <c r="U76" s="89"/>
      <c r="V76" s="89"/>
      <c r="W76" s="89"/>
      <c r="X76" s="89" t="s">
        <v>1085</v>
      </c>
      <c r="Y76" s="89"/>
      <c r="Z76" s="89"/>
      <c r="AA76" s="89"/>
      <c r="AB76" s="89"/>
      <c r="AC76" s="89"/>
      <c r="AD76" s="89"/>
      <c r="AE76" s="89"/>
      <c r="AF76" s="89"/>
      <c r="AG76" s="89"/>
      <c r="AH76" s="89"/>
      <c r="AI76" s="89"/>
      <c r="AJ76" s="89"/>
      <c r="AK76" s="89" t="s">
        <v>263</v>
      </c>
      <c r="AL76" s="89"/>
      <c r="AM76" s="89"/>
      <c r="AN76" s="89"/>
      <c r="AO76" s="89"/>
      <c r="AP76" s="89"/>
    </row>
    <row r="77" spans="9:42" s="72" customFormat="1" x14ac:dyDescent="0.2">
      <c r="I77" s="89"/>
      <c r="J77" s="89"/>
      <c r="K77" s="89" t="s">
        <v>237</v>
      </c>
      <c r="L77" s="89"/>
      <c r="M77" s="89"/>
      <c r="N77" s="89"/>
      <c r="O77" s="89"/>
      <c r="P77" s="89" t="s">
        <v>1086</v>
      </c>
      <c r="Q77" s="89"/>
      <c r="R77" s="89"/>
      <c r="S77" s="89"/>
      <c r="T77" s="89"/>
      <c r="U77" s="89"/>
      <c r="V77" s="89"/>
      <c r="W77" s="89"/>
      <c r="X77" s="89" t="s">
        <v>1003</v>
      </c>
      <c r="Y77" s="89"/>
      <c r="Z77" s="89"/>
      <c r="AA77" s="89"/>
      <c r="AB77" s="89"/>
      <c r="AC77" s="89"/>
      <c r="AD77" s="89"/>
      <c r="AE77" s="89"/>
      <c r="AF77" s="89"/>
      <c r="AG77" s="89"/>
      <c r="AH77" s="89"/>
      <c r="AI77" s="89"/>
      <c r="AJ77" s="89"/>
      <c r="AK77" s="89" t="s">
        <v>1087</v>
      </c>
      <c r="AL77" s="89"/>
      <c r="AM77" s="89"/>
      <c r="AN77" s="89"/>
      <c r="AO77" s="89"/>
      <c r="AP77" s="89"/>
    </row>
    <row r="78" spans="9:42" s="72" customFormat="1" x14ac:dyDescent="0.2">
      <c r="I78" s="89"/>
      <c r="J78" s="89"/>
      <c r="K78" s="89" t="s">
        <v>238</v>
      </c>
      <c r="L78" s="89"/>
      <c r="M78" s="89"/>
      <c r="N78" s="89"/>
      <c r="O78" s="89"/>
      <c r="P78" s="89" t="s">
        <v>1088</v>
      </c>
      <c r="Q78" s="89"/>
      <c r="R78" s="89"/>
      <c r="S78" s="89"/>
      <c r="T78" s="89"/>
      <c r="U78" s="89"/>
      <c r="V78" s="89"/>
      <c r="W78" s="89"/>
      <c r="X78" s="89" t="s">
        <v>1089</v>
      </c>
      <c r="Y78" s="89"/>
      <c r="Z78" s="89"/>
      <c r="AA78" s="89"/>
      <c r="AB78" s="89"/>
      <c r="AC78" s="89"/>
      <c r="AD78" s="89"/>
      <c r="AE78" s="89"/>
      <c r="AF78" s="89"/>
      <c r="AG78" s="89"/>
      <c r="AH78" s="89"/>
      <c r="AI78" s="89"/>
      <c r="AJ78" s="89"/>
      <c r="AK78" s="89" t="s">
        <v>1090</v>
      </c>
      <c r="AL78" s="89"/>
      <c r="AM78" s="89"/>
      <c r="AN78" s="89"/>
      <c r="AO78" s="89"/>
      <c r="AP78" s="89"/>
    </row>
    <row r="79" spans="9:42" s="72" customFormat="1" x14ac:dyDescent="0.2">
      <c r="I79" s="89"/>
      <c r="J79" s="89"/>
      <c r="K79" s="89" t="s">
        <v>239</v>
      </c>
      <c r="L79" s="89"/>
      <c r="M79" s="89"/>
      <c r="N79" s="89"/>
      <c r="O79" s="89"/>
      <c r="P79" s="89" t="s">
        <v>1091</v>
      </c>
      <c r="Q79" s="89"/>
      <c r="R79" s="89"/>
      <c r="S79" s="89"/>
      <c r="T79" s="89"/>
      <c r="U79" s="89"/>
      <c r="V79" s="89"/>
      <c r="W79" s="89"/>
      <c r="X79" s="89" t="s">
        <v>1018</v>
      </c>
      <c r="Y79" s="89"/>
      <c r="Z79" s="89"/>
      <c r="AA79" s="89"/>
      <c r="AB79" s="89"/>
      <c r="AC79" s="89"/>
      <c r="AD79" s="89"/>
      <c r="AE79" s="89"/>
      <c r="AF79" s="89"/>
      <c r="AG79" s="89"/>
      <c r="AH79" s="89"/>
      <c r="AI79" s="89"/>
      <c r="AJ79" s="89"/>
      <c r="AK79" s="89" t="s">
        <v>1092</v>
      </c>
      <c r="AL79" s="89"/>
      <c r="AM79" s="89"/>
      <c r="AN79" s="89"/>
      <c r="AO79" s="89"/>
      <c r="AP79" s="89"/>
    </row>
    <row r="80" spans="9:42" s="72" customFormat="1" x14ac:dyDescent="0.2">
      <c r="I80" s="89"/>
      <c r="J80" s="89"/>
      <c r="K80" s="89" t="s">
        <v>240</v>
      </c>
      <c r="L80" s="89"/>
      <c r="M80" s="89"/>
      <c r="N80" s="89"/>
      <c r="O80" s="89"/>
      <c r="P80" s="89" t="s">
        <v>1093</v>
      </c>
      <c r="Q80" s="89"/>
      <c r="R80" s="89"/>
      <c r="S80" s="89"/>
      <c r="T80" s="89"/>
      <c r="U80" s="89"/>
      <c r="V80" s="89"/>
      <c r="W80" s="89"/>
      <c r="X80" s="89" t="s">
        <v>899</v>
      </c>
      <c r="Y80" s="89"/>
      <c r="Z80" s="89"/>
      <c r="AA80" s="89"/>
      <c r="AB80" s="89"/>
      <c r="AC80" s="89"/>
      <c r="AD80" s="89"/>
      <c r="AE80" s="89"/>
      <c r="AF80" s="89"/>
      <c r="AG80" s="89"/>
      <c r="AH80" s="89"/>
      <c r="AI80" s="89"/>
      <c r="AJ80" s="89"/>
      <c r="AK80" s="89" t="s">
        <v>1094</v>
      </c>
      <c r="AL80" s="89"/>
      <c r="AM80" s="89"/>
      <c r="AN80" s="89"/>
      <c r="AO80" s="89"/>
      <c r="AP80" s="89"/>
    </row>
    <row r="81" spans="9:42" s="72" customFormat="1" x14ac:dyDescent="0.2">
      <c r="I81" s="89"/>
      <c r="J81" s="89"/>
      <c r="K81" s="89" t="s">
        <v>241</v>
      </c>
      <c r="L81" s="89"/>
      <c r="M81" s="89"/>
      <c r="N81" s="89"/>
      <c r="O81" s="89"/>
      <c r="P81" s="89" t="s">
        <v>1095</v>
      </c>
      <c r="Q81" s="89"/>
      <c r="R81" s="89"/>
      <c r="S81" s="89"/>
      <c r="T81" s="89"/>
      <c r="U81" s="89"/>
      <c r="V81" s="89"/>
      <c r="W81" s="89"/>
      <c r="X81" s="89" t="s">
        <v>253</v>
      </c>
      <c r="Y81" s="89"/>
      <c r="Z81" s="89"/>
      <c r="AA81" s="89"/>
      <c r="AB81" s="89"/>
      <c r="AC81" s="89"/>
      <c r="AD81" s="89"/>
      <c r="AE81" s="89"/>
      <c r="AF81" s="89"/>
      <c r="AG81" s="89"/>
      <c r="AH81" s="89"/>
      <c r="AI81" s="89"/>
      <c r="AJ81" s="89"/>
      <c r="AK81" s="89" t="s">
        <v>84</v>
      </c>
      <c r="AL81" s="89"/>
      <c r="AM81" s="89"/>
      <c r="AN81" s="89"/>
      <c r="AO81" s="89"/>
      <c r="AP81" s="89"/>
    </row>
    <row r="82" spans="9:42" s="72" customFormat="1" x14ac:dyDescent="0.2">
      <c r="I82" s="89"/>
      <c r="J82" s="89"/>
      <c r="K82" s="89" t="s">
        <v>242</v>
      </c>
      <c r="L82" s="89"/>
      <c r="M82" s="89"/>
      <c r="N82" s="89"/>
      <c r="O82" s="89"/>
      <c r="P82" s="89" t="s">
        <v>1096</v>
      </c>
      <c r="Q82" s="89"/>
      <c r="R82" s="89"/>
      <c r="S82" s="89"/>
      <c r="T82" s="89"/>
      <c r="U82" s="89"/>
      <c r="V82" s="89"/>
      <c r="W82" s="89"/>
      <c r="X82" s="89" t="s">
        <v>1097</v>
      </c>
      <c r="Y82" s="89"/>
      <c r="Z82" s="89"/>
      <c r="AA82" s="89"/>
      <c r="AB82" s="89"/>
      <c r="AC82" s="89"/>
      <c r="AD82" s="89"/>
      <c r="AE82" s="89"/>
      <c r="AF82" s="89"/>
      <c r="AG82" s="89"/>
      <c r="AH82" s="89"/>
      <c r="AI82" s="89"/>
      <c r="AJ82" s="89"/>
      <c r="AK82" s="89" t="s">
        <v>1098</v>
      </c>
      <c r="AL82" s="89"/>
      <c r="AM82" s="89"/>
      <c r="AN82" s="89"/>
      <c r="AO82" s="89"/>
      <c r="AP82" s="89"/>
    </row>
    <row r="83" spans="9:42" s="72" customFormat="1" x14ac:dyDescent="0.2">
      <c r="I83" s="89"/>
      <c r="J83" s="89"/>
      <c r="K83" s="89" t="s">
        <v>243</v>
      </c>
      <c r="L83" s="89"/>
      <c r="M83" s="89"/>
      <c r="N83" s="89"/>
      <c r="O83" s="89"/>
      <c r="P83" s="89" t="s">
        <v>1099</v>
      </c>
      <c r="Q83" s="89"/>
      <c r="R83" s="89"/>
      <c r="S83" s="89"/>
      <c r="T83" s="89"/>
      <c r="U83" s="89"/>
      <c r="V83" s="89"/>
      <c r="W83" s="89"/>
      <c r="X83" s="89" t="s">
        <v>1100</v>
      </c>
      <c r="Y83" s="89"/>
      <c r="Z83" s="89"/>
      <c r="AA83" s="89"/>
      <c r="AB83" s="89"/>
      <c r="AC83" s="89"/>
      <c r="AD83" s="89"/>
      <c r="AE83" s="89"/>
      <c r="AF83" s="89"/>
      <c r="AG83" s="89"/>
      <c r="AH83" s="89"/>
      <c r="AI83" s="89"/>
      <c r="AJ83" s="89"/>
      <c r="AK83" s="89" t="s">
        <v>1101</v>
      </c>
      <c r="AL83" s="89"/>
      <c r="AM83" s="89"/>
      <c r="AN83" s="89"/>
      <c r="AO83" s="89"/>
      <c r="AP83" s="89"/>
    </row>
    <row r="84" spans="9:42" s="72" customFormat="1" x14ac:dyDescent="0.2">
      <c r="I84" s="89"/>
      <c r="J84" s="89"/>
      <c r="K84" s="89" t="s">
        <v>244</v>
      </c>
      <c r="L84" s="89"/>
      <c r="M84" s="89"/>
      <c r="N84" s="89"/>
      <c r="O84" s="89"/>
      <c r="P84" s="89" t="s">
        <v>1102</v>
      </c>
      <c r="Q84" s="89"/>
      <c r="R84" s="89"/>
      <c r="S84" s="89"/>
      <c r="T84" s="89"/>
      <c r="U84" s="89"/>
      <c r="V84" s="89"/>
      <c r="W84" s="89"/>
      <c r="X84" s="89" t="s">
        <v>1103</v>
      </c>
      <c r="Y84" s="89"/>
      <c r="Z84" s="89"/>
      <c r="AA84" s="89"/>
      <c r="AB84" s="89"/>
      <c r="AC84" s="89"/>
      <c r="AD84" s="89"/>
      <c r="AE84" s="89"/>
      <c r="AF84" s="89"/>
      <c r="AG84" s="89"/>
      <c r="AH84" s="89"/>
      <c r="AI84" s="89"/>
      <c r="AJ84" s="89"/>
      <c r="AK84" s="89" t="s">
        <v>1104</v>
      </c>
      <c r="AL84" s="89"/>
      <c r="AM84" s="89"/>
      <c r="AN84" s="89"/>
      <c r="AO84" s="89"/>
      <c r="AP84" s="89"/>
    </row>
    <row r="85" spans="9:42" s="72" customFormat="1" x14ac:dyDescent="0.2">
      <c r="I85" s="89"/>
      <c r="J85" s="89"/>
      <c r="K85" s="89" t="s">
        <v>245</v>
      </c>
      <c r="L85" s="89"/>
      <c r="M85" s="89"/>
      <c r="N85" s="89"/>
      <c r="O85" s="89"/>
      <c r="P85" s="89" t="s">
        <v>1105</v>
      </c>
      <c r="Q85" s="89"/>
      <c r="R85" s="89"/>
      <c r="S85" s="89"/>
      <c r="T85" s="89"/>
      <c r="U85" s="89"/>
      <c r="V85" s="89"/>
      <c r="W85" s="89"/>
      <c r="X85" s="89" t="s">
        <v>1106</v>
      </c>
      <c r="Y85" s="89"/>
      <c r="Z85" s="89"/>
      <c r="AA85" s="89"/>
      <c r="AB85" s="89"/>
      <c r="AC85" s="89"/>
      <c r="AD85" s="89"/>
      <c r="AE85" s="89"/>
      <c r="AF85" s="89"/>
      <c r="AG85" s="89"/>
      <c r="AH85" s="89"/>
      <c r="AI85" s="89"/>
      <c r="AJ85" s="89"/>
      <c r="AK85" s="89" t="s">
        <v>1107</v>
      </c>
      <c r="AL85" s="89"/>
      <c r="AM85" s="89"/>
      <c r="AN85" s="89"/>
      <c r="AO85" s="89"/>
      <c r="AP85" s="89"/>
    </row>
    <row r="86" spans="9:42" s="72" customFormat="1" x14ac:dyDescent="0.2">
      <c r="I86" s="89"/>
      <c r="J86" s="89"/>
      <c r="K86" s="89" t="s">
        <v>246</v>
      </c>
      <c r="L86" s="89"/>
      <c r="M86" s="89"/>
      <c r="N86" s="89"/>
      <c r="O86" s="89"/>
      <c r="P86" s="89" t="s">
        <v>1108</v>
      </c>
      <c r="Q86" s="89"/>
      <c r="R86" s="89"/>
      <c r="S86" s="89"/>
      <c r="T86" s="89"/>
      <c r="U86" s="89"/>
      <c r="V86" s="89"/>
      <c r="W86" s="89"/>
      <c r="X86" s="89" t="s">
        <v>1109</v>
      </c>
      <c r="Y86" s="89"/>
      <c r="Z86" s="89"/>
      <c r="AA86" s="89"/>
      <c r="AB86" s="89"/>
      <c r="AC86" s="89"/>
      <c r="AD86" s="89"/>
      <c r="AE86" s="89"/>
      <c r="AF86" s="89"/>
      <c r="AG86" s="89"/>
      <c r="AH86" s="89"/>
      <c r="AI86" s="89"/>
      <c r="AJ86" s="89"/>
      <c r="AK86" s="89" t="s">
        <v>1110</v>
      </c>
      <c r="AL86" s="89"/>
      <c r="AM86" s="89"/>
      <c r="AN86" s="89"/>
      <c r="AO86" s="89"/>
      <c r="AP86" s="89"/>
    </row>
    <row r="87" spans="9:42" s="72" customFormat="1" x14ac:dyDescent="0.2">
      <c r="I87" s="89"/>
      <c r="J87" s="89"/>
      <c r="K87" s="89" t="s">
        <v>247</v>
      </c>
      <c r="L87" s="89"/>
      <c r="M87" s="89"/>
      <c r="N87" s="89"/>
      <c r="O87" s="89"/>
      <c r="P87" s="89" t="s">
        <v>1111</v>
      </c>
      <c r="Q87" s="89"/>
      <c r="R87" s="89"/>
      <c r="S87" s="89"/>
      <c r="T87" s="89"/>
      <c r="U87" s="89"/>
      <c r="V87" s="89"/>
      <c r="W87" s="89"/>
      <c r="X87" s="89" t="s">
        <v>1112</v>
      </c>
      <c r="Y87" s="89"/>
      <c r="Z87" s="89"/>
      <c r="AA87" s="89"/>
      <c r="AB87" s="89"/>
      <c r="AC87" s="89"/>
      <c r="AD87" s="89"/>
      <c r="AE87" s="89"/>
      <c r="AF87" s="89"/>
      <c r="AG87" s="89"/>
      <c r="AH87" s="89"/>
      <c r="AI87" s="89"/>
      <c r="AJ87" s="89"/>
      <c r="AK87" s="89" t="s">
        <v>363</v>
      </c>
      <c r="AL87" s="89"/>
      <c r="AM87" s="89"/>
      <c r="AN87" s="89"/>
      <c r="AO87" s="89"/>
      <c r="AP87" s="89"/>
    </row>
    <row r="88" spans="9:42" s="72" customFormat="1" x14ac:dyDescent="0.2">
      <c r="I88" s="89"/>
      <c r="J88" s="89"/>
      <c r="K88" s="89" t="s">
        <v>248</v>
      </c>
      <c r="L88" s="89"/>
      <c r="M88" s="89"/>
      <c r="N88" s="89"/>
      <c r="O88" s="89"/>
      <c r="P88" s="89" t="s">
        <v>1113</v>
      </c>
      <c r="Q88" s="89"/>
      <c r="R88" s="89"/>
      <c r="S88" s="89"/>
      <c r="T88" s="89"/>
      <c r="U88" s="89"/>
      <c r="V88" s="89"/>
      <c r="W88" s="89"/>
      <c r="X88" s="89" t="s">
        <v>1114</v>
      </c>
      <c r="Y88" s="89"/>
      <c r="Z88" s="89"/>
      <c r="AA88" s="89"/>
      <c r="AB88" s="89"/>
      <c r="AC88" s="89"/>
      <c r="AD88" s="89"/>
      <c r="AE88" s="89"/>
      <c r="AF88" s="89"/>
      <c r="AG88" s="89"/>
      <c r="AH88" s="89"/>
      <c r="AI88" s="89"/>
      <c r="AJ88" s="89"/>
      <c r="AK88" s="89" t="s">
        <v>1115</v>
      </c>
      <c r="AL88" s="89"/>
      <c r="AM88" s="89"/>
      <c r="AN88" s="89"/>
      <c r="AO88" s="89"/>
      <c r="AP88" s="89"/>
    </row>
    <row r="89" spans="9:42" s="72" customFormat="1" x14ac:dyDescent="0.2">
      <c r="I89" s="89"/>
      <c r="J89" s="89"/>
      <c r="K89" s="89" t="s">
        <v>249</v>
      </c>
      <c r="L89" s="89"/>
      <c r="M89" s="89"/>
      <c r="N89" s="89"/>
      <c r="O89" s="89"/>
      <c r="P89" s="89" t="s">
        <v>1116</v>
      </c>
      <c r="Q89" s="89"/>
      <c r="R89" s="89"/>
      <c r="S89" s="89"/>
      <c r="T89" s="89"/>
      <c r="U89" s="89"/>
      <c r="V89" s="89"/>
      <c r="W89" s="89"/>
      <c r="X89" s="89" t="s">
        <v>1117</v>
      </c>
      <c r="Y89" s="89"/>
      <c r="Z89" s="89"/>
      <c r="AA89" s="89"/>
      <c r="AB89" s="89"/>
      <c r="AC89" s="89"/>
      <c r="AD89" s="89"/>
      <c r="AE89" s="89"/>
      <c r="AF89" s="89"/>
      <c r="AG89" s="89"/>
      <c r="AH89" s="89"/>
      <c r="AI89" s="89"/>
      <c r="AJ89" s="89"/>
      <c r="AK89" s="89"/>
      <c r="AL89" s="89"/>
      <c r="AM89" s="89"/>
      <c r="AN89" s="89"/>
      <c r="AO89" s="89"/>
      <c r="AP89" s="89"/>
    </row>
    <row r="90" spans="9:42" s="72" customFormat="1" x14ac:dyDescent="0.2">
      <c r="I90" s="89"/>
      <c r="J90" s="89"/>
      <c r="K90" s="89" t="s">
        <v>250</v>
      </c>
      <c r="L90" s="89"/>
      <c r="M90" s="89"/>
      <c r="N90" s="89"/>
      <c r="O90" s="89"/>
      <c r="P90" s="89" t="s">
        <v>869</v>
      </c>
      <c r="Q90" s="89"/>
      <c r="R90" s="89"/>
      <c r="S90" s="89"/>
      <c r="T90" s="89"/>
      <c r="U90" s="89"/>
      <c r="V90" s="89"/>
      <c r="W90" s="89"/>
      <c r="X90" s="89" t="s">
        <v>1118</v>
      </c>
      <c r="Y90" s="89"/>
      <c r="Z90" s="89"/>
      <c r="AA90" s="89"/>
      <c r="AB90" s="89"/>
      <c r="AC90" s="89"/>
      <c r="AD90" s="89"/>
      <c r="AE90" s="89"/>
      <c r="AF90" s="89"/>
      <c r="AG90" s="89"/>
      <c r="AH90" s="89"/>
      <c r="AI90" s="89"/>
      <c r="AJ90" s="89"/>
      <c r="AK90" s="89"/>
      <c r="AL90" s="89"/>
      <c r="AM90" s="89"/>
      <c r="AN90" s="89"/>
      <c r="AO90" s="89"/>
      <c r="AP90" s="89"/>
    </row>
    <row r="91" spans="9:42" s="72" customFormat="1" x14ac:dyDescent="0.2">
      <c r="I91" s="89"/>
      <c r="J91" s="89"/>
      <c r="K91" s="89" t="s">
        <v>251</v>
      </c>
      <c r="L91" s="89"/>
      <c r="M91" s="89"/>
      <c r="N91" s="89"/>
      <c r="O91" s="89"/>
      <c r="P91" s="89" t="s">
        <v>1119</v>
      </c>
      <c r="Q91" s="89"/>
      <c r="R91" s="89"/>
      <c r="S91" s="89"/>
      <c r="T91" s="89"/>
      <c r="U91" s="89"/>
      <c r="V91" s="89"/>
      <c r="W91" s="89"/>
      <c r="X91" s="89" t="s">
        <v>1120</v>
      </c>
      <c r="Y91" s="89"/>
      <c r="Z91" s="89"/>
      <c r="AA91" s="89"/>
      <c r="AB91" s="89"/>
      <c r="AC91" s="89"/>
      <c r="AD91" s="89"/>
      <c r="AE91" s="89"/>
      <c r="AF91" s="89"/>
      <c r="AG91" s="89"/>
      <c r="AH91" s="89"/>
      <c r="AI91" s="89"/>
      <c r="AJ91" s="89"/>
      <c r="AK91" s="89"/>
      <c r="AL91" s="89"/>
      <c r="AM91" s="89"/>
      <c r="AN91" s="89"/>
      <c r="AO91" s="89"/>
      <c r="AP91" s="89"/>
    </row>
    <row r="92" spans="9:42" s="72" customFormat="1" x14ac:dyDescent="0.2">
      <c r="I92" s="89"/>
      <c r="J92" s="89"/>
      <c r="K92" s="89" t="s">
        <v>252</v>
      </c>
      <c r="L92" s="89"/>
      <c r="M92" s="89"/>
      <c r="N92" s="89"/>
      <c r="O92" s="89"/>
      <c r="P92" s="89" t="s">
        <v>1121</v>
      </c>
      <c r="Q92" s="89"/>
      <c r="R92" s="89"/>
      <c r="S92" s="89"/>
      <c r="T92" s="89"/>
      <c r="U92" s="89"/>
      <c r="V92" s="89"/>
      <c r="W92" s="89"/>
      <c r="X92" s="89" t="s">
        <v>1122</v>
      </c>
      <c r="Y92" s="89"/>
      <c r="Z92" s="89"/>
      <c r="AA92" s="89"/>
      <c r="AB92" s="89"/>
      <c r="AC92" s="89"/>
      <c r="AD92" s="89"/>
      <c r="AE92" s="89"/>
      <c r="AF92" s="89"/>
      <c r="AG92" s="89"/>
      <c r="AH92" s="89"/>
      <c r="AI92" s="89"/>
      <c r="AJ92" s="89"/>
      <c r="AK92" s="89"/>
      <c r="AL92" s="89"/>
      <c r="AM92" s="89"/>
      <c r="AN92" s="89"/>
      <c r="AO92" s="89"/>
      <c r="AP92" s="89"/>
    </row>
    <row r="93" spans="9:42" s="72" customFormat="1" x14ac:dyDescent="0.2">
      <c r="I93" s="89"/>
      <c r="J93" s="89"/>
      <c r="K93" s="89" t="s">
        <v>253</v>
      </c>
      <c r="L93" s="89"/>
      <c r="M93" s="89"/>
      <c r="N93" s="89"/>
      <c r="O93" s="89"/>
      <c r="P93" s="89" t="s">
        <v>1123</v>
      </c>
      <c r="Q93" s="89"/>
      <c r="R93" s="89"/>
      <c r="S93" s="89"/>
      <c r="T93" s="89"/>
      <c r="U93" s="89"/>
      <c r="V93" s="89"/>
      <c r="W93" s="89"/>
      <c r="X93" s="89" t="s">
        <v>1124</v>
      </c>
      <c r="Y93" s="89"/>
      <c r="Z93" s="89"/>
      <c r="AA93" s="89"/>
      <c r="AB93" s="89"/>
      <c r="AC93" s="89"/>
      <c r="AD93" s="89"/>
      <c r="AE93" s="89"/>
      <c r="AF93" s="89"/>
      <c r="AG93" s="89"/>
      <c r="AH93" s="89"/>
      <c r="AI93" s="89"/>
      <c r="AJ93" s="89"/>
      <c r="AK93" s="89"/>
      <c r="AL93" s="89"/>
      <c r="AM93" s="89"/>
      <c r="AN93" s="89"/>
      <c r="AO93" s="89"/>
      <c r="AP93" s="89"/>
    </row>
    <row r="94" spans="9:42" s="72" customFormat="1" x14ac:dyDescent="0.2">
      <c r="I94" s="89"/>
      <c r="J94" s="89"/>
      <c r="K94" s="89" t="s">
        <v>254</v>
      </c>
      <c r="L94" s="89"/>
      <c r="M94" s="89"/>
      <c r="N94" s="89"/>
      <c r="O94" s="89"/>
      <c r="P94" s="89" t="s">
        <v>1125</v>
      </c>
      <c r="Q94" s="89"/>
      <c r="R94" s="89"/>
      <c r="S94" s="89"/>
      <c r="T94" s="89"/>
      <c r="U94" s="89"/>
      <c r="V94" s="89"/>
      <c r="W94" s="89"/>
      <c r="X94" s="89" t="s">
        <v>1126</v>
      </c>
      <c r="Y94" s="89"/>
      <c r="Z94" s="89"/>
      <c r="AA94" s="89"/>
      <c r="AB94" s="89"/>
      <c r="AC94" s="89"/>
      <c r="AD94" s="89"/>
      <c r="AE94" s="89"/>
      <c r="AF94" s="89"/>
      <c r="AG94" s="89"/>
      <c r="AH94" s="89"/>
      <c r="AI94" s="89"/>
      <c r="AJ94" s="89"/>
      <c r="AK94" s="89"/>
      <c r="AL94" s="89"/>
      <c r="AM94" s="89"/>
      <c r="AN94" s="89"/>
      <c r="AO94" s="89"/>
      <c r="AP94" s="89"/>
    </row>
    <row r="95" spans="9:42" s="72" customFormat="1" x14ac:dyDescent="0.2">
      <c r="I95" s="89"/>
      <c r="J95" s="89"/>
      <c r="K95" s="89" t="s">
        <v>255</v>
      </c>
      <c r="L95" s="89"/>
      <c r="M95" s="89"/>
      <c r="N95" s="89"/>
      <c r="O95" s="89"/>
      <c r="P95" s="89" t="s">
        <v>1127</v>
      </c>
      <c r="Q95" s="89"/>
      <c r="R95" s="89"/>
      <c r="S95" s="89"/>
      <c r="T95" s="89"/>
      <c r="U95" s="89"/>
      <c r="V95" s="89"/>
      <c r="W95" s="89"/>
      <c r="X95" s="89" t="s">
        <v>1128</v>
      </c>
      <c r="Y95" s="89"/>
      <c r="Z95" s="89"/>
      <c r="AA95" s="89"/>
      <c r="AB95" s="89"/>
      <c r="AC95" s="89"/>
      <c r="AD95" s="89"/>
      <c r="AE95" s="89"/>
      <c r="AF95" s="89"/>
      <c r="AG95" s="89"/>
      <c r="AH95" s="89"/>
      <c r="AI95" s="89"/>
      <c r="AJ95" s="89"/>
      <c r="AK95" s="89"/>
      <c r="AL95" s="89"/>
      <c r="AM95" s="89"/>
      <c r="AN95" s="89"/>
      <c r="AO95" s="89"/>
      <c r="AP95" s="89"/>
    </row>
    <row r="96" spans="9:42" s="72" customFormat="1" x14ac:dyDescent="0.2">
      <c r="I96" s="89"/>
      <c r="J96" s="89"/>
      <c r="K96" s="89" t="s">
        <v>256</v>
      </c>
      <c r="L96" s="89"/>
      <c r="M96" s="89"/>
      <c r="N96" s="89"/>
      <c r="O96" s="89"/>
      <c r="P96" s="89" t="s">
        <v>1129</v>
      </c>
      <c r="Q96" s="89"/>
      <c r="R96" s="89"/>
      <c r="S96" s="89"/>
      <c r="T96" s="89"/>
      <c r="U96" s="89"/>
      <c r="V96" s="89"/>
      <c r="W96" s="89"/>
      <c r="X96" s="89" t="s">
        <v>1130</v>
      </c>
      <c r="Y96" s="89"/>
      <c r="Z96" s="89"/>
      <c r="AA96" s="89"/>
      <c r="AB96" s="89"/>
      <c r="AC96" s="89"/>
      <c r="AD96" s="89"/>
      <c r="AE96" s="89"/>
      <c r="AF96" s="89"/>
      <c r="AG96" s="89"/>
      <c r="AH96" s="89"/>
      <c r="AI96" s="89"/>
      <c r="AJ96" s="89"/>
      <c r="AK96" s="89"/>
      <c r="AL96" s="89"/>
      <c r="AM96" s="89"/>
      <c r="AN96" s="89"/>
      <c r="AO96" s="89"/>
      <c r="AP96" s="89"/>
    </row>
    <row r="97" spans="9:42" s="72" customFormat="1" x14ac:dyDescent="0.2">
      <c r="I97" s="89"/>
      <c r="J97" s="89"/>
      <c r="K97" s="89" t="s">
        <v>257</v>
      </c>
      <c r="L97" s="89"/>
      <c r="M97" s="89"/>
      <c r="N97" s="89"/>
      <c r="O97" s="89"/>
      <c r="P97" s="89" t="s">
        <v>1131</v>
      </c>
      <c r="Q97" s="89"/>
      <c r="R97" s="89"/>
      <c r="S97" s="89"/>
      <c r="T97" s="89"/>
      <c r="U97" s="89"/>
      <c r="V97" s="89"/>
      <c r="W97" s="89"/>
      <c r="X97" s="89" t="s">
        <v>1132</v>
      </c>
      <c r="Y97" s="89"/>
      <c r="Z97" s="89"/>
      <c r="AA97" s="89"/>
      <c r="AB97" s="89"/>
      <c r="AC97" s="89"/>
      <c r="AD97" s="89"/>
      <c r="AE97" s="89"/>
      <c r="AF97" s="89"/>
      <c r="AG97" s="89"/>
      <c r="AH97" s="89"/>
      <c r="AI97" s="89"/>
      <c r="AJ97" s="89"/>
      <c r="AK97" s="89"/>
      <c r="AL97" s="89"/>
      <c r="AM97" s="89"/>
      <c r="AN97" s="89"/>
      <c r="AO97" s="89"/>
      <c r="AP97" s="89"/>
    </row>
    <row r="98" spans="9:42" s="72" customFormat="1" x14ac:dyDescent="0.2">
      <c r="I98" s="89"/>
      <c r="J98" s="89"/>
      <c r="K98" s="89" t="s">
        <v>258</v>
      </c>
      <c r="L98" s="89"/>
      <c r="M98" s="89"/>
      <c r="N98" s="89"/>
      <c r="O98" s="89"/>
      <c r="P98" s="89" t="s">
        <v>1133</v>
      </c>
      <c r="Q98" s="89"/>
      <c r="R98" s="89"/>
      <c r="S98" s="89"/>
      <c r="T98" s="89"/>
      <c r="U98" s="89"/>
      <c r="V98" s="89"/>
      <c r="W98" s="89"/>
      <c r="X98" s="89" t="s">
        <v>1134</v>
      </c>
      <c r="Y98" s="89"/>
      <c r="Z98" s="89"/>
      <c r="AA98" s="89"/>
      <c r="AB98" s="89"/>
      <c r="AC98" s="89"/>
      <c r="AD98" s="89"/>
      <c r="AE98" s="89"/>
      <c r="AF98" s="89"/>
      <c r="AG98" s="89"/>
      <c r="AH98" s="89"/>
      <c r="AI98" s="89"/>
      <c r="AJ98" s="89"/>
      <c r="AK98" s="89"/>
      <c r="AL98" s="89"/>
      <c r="AM98" s="89"/>
      <c r="AN98" s="89"/>
      <c r="AO98" s="89"/>
      <c r="AP98" s="89"/>
    </row>
    <row r="99" spans="9:42" s="72" customFormat="1" x14ac:dyDescent="0.2">
      <c r="I99" s="89"/>
      <c r="J99" s="89"/>
      <c r="K99" s="89" t="s">
        <v>259</v>
      </c>
      <c r="L99" s="89"/>
      <c r="M99" s="89"/>
      <c r="N99" s="89"/>
      <c r="O99" s="89"/>
      <c r="P99" s="89" t="s">
        <v>1135</v>
      </c>
      <c r="Q99" s="89"/>
      <c r="R99" s="89"/>
      <c r="S99" s="89"/>
      <c r="T99" s="89"/>
      <c r="U99" s="89"/>
      <c r="V99" s="89"/>
      <c r="W99" s="89"/>
      <c r="X99" s="89" t="s">
        <v>1136</v>
      </c>
      <c r="Y99" s="89"/>
      <c r="Z99" s="89"/>
      <c r="AA99" s="89"/>
      <c r="AB99" s="89"/>
      <c r="AC99" s="89"/>
      <c r="AD99" s="89"/>
      <c r="AE99" s="89"/>
      <c r="AF99" s="89"/>
      <c r="AG99" s="89"/>
      <c r="AH99" s="89"/>
      <c r="AI99" s="89"/>
      <c r="AJ99" s="89"/>
      <c r="AK99" s="89"/>
      <c r="AL99" s="89"/>
      <c r="AM99" s="89"/>
      <c r="AN99" s="89"/>
      <c r="AO99" s="89"/>
      <c r="AP99" s="89"/>
    </row>
    <row r="100" spans="9:42" s="72" customFormat="1" x14ac:dyDescent="0.2">
      <c r="I100" s="89"/>
      <c r="J100" s="89"/>
      <c r="K100" s="89" t="s">
        <v>260</v>
      </c>
      <c r="L100" s="89"/>
      <c r="M100" s="89"/>
      <c r="N100" s="89"/>
      <c r="O100" s="89"/>
      <c r="P100" s="89" t="s">
        <v>1137</v>
      </c>
      <c r="Q100" s="89"/>
      <c r="R100" s="89"/>
      <c r="S100" s="89"/>
      <c r="T100" s="89"/>
      <c r="U100" s="89"/>
      <c r="V100" s="89"/>
      <c r="W100" s="89"/>
      <c r="X100" s="89" t="s">
        <v>1138</v>
      </c>
      <c r="Y100" s="89"/>
      <c r="Z100" s="89"/>
      <c r="AA100" s="89"/>
      <c r="AB100" s="89"/>
      <c r="AC100" s="89"/>
      <c r="AD100" s="89"/>
      <c r="AE100" s="89"/>
      <c r="AF100" s="89"/>
      <c r="AG100" s="89"/>
      <c r="AH100" s="89"/>
      <c r="AI100" s="89"/>
      <c r="AJ100" s="89"/>
      <c r="AK100" s="89"/>
      <c r="AL100" s="89"/>
      <c r="AM100" s="89"/>
      <c r="AN100" s="89"/>
      <c r="AO100" s="89"/>
      <c r="AP100" s="89"/>
    </row>
    <row r="101" spans="9:42" s="72" customFormat="1" x14ac:dyDescent="0.2">
      <c r="I101" s="89"/>
      <c r="J101" s="89"/>
      <c r="K101" s="89" t="s">
        <v>261</v>
      </c>
      <c r="L101" s="89"/>
      <c r="M101" s="89"/>
      <c r="N101" s="89"/>
      <c r="O101" s="89"/>
      <c r="P101" s="89" t="s">
        <v>1139</v>
      </c>
      <c r="Q101" s="89"/>
      <c r="R101" s="89"/>
      <c r="S101" s="89"/>
      <c r="T101" s="89"/>
      <c r="U101" s="89"/>
      <c r="V101" s="89"/>
      <c r="W101" s="89"/>
      <c r="X101" s="89" t="s">
        <v>1140</v>
      </c>
      <c r="Y101" s="89"/>
      <c r="Z101" s="89"/>
      <c r="AA101" s="89"/>
      <c r="AB101" s="89"/>
      <c r="AC101" s="89"/>
      <c r="AD101" s="89"/>
      <c r="AE101" s="89"/>
      <c r="AF101" s="89"/>
      <c r="AG101" s="89"/>
      <c r="AH101" s="89"/>
      <c r="AI101" s="89"/>
      <c r="AJ101" s="89"/>
      <c r="AK101" s="89"/>
      <c r="AL101" s="89"/>
      <c r="AM101" s="89"/>
      <c r="AN101" s="89"/>
      <c r="AO101" s="89"/>
      <c r="AP101" s="89"/>
    </row>
    <row r="102" spans="9:42" s="72" customFormat="1" x14ac:dyDescent="0.2">
      <c r="I102" s="89"/>
      <c r="J102" s="89"/>
      <c r="K102" s="89" t="s">
        <v>262</v>
      </c>
      <c r="L102" s="89"/>
      <c r="M102" s="89"/>
      <c r="N102" s="89"/>
      <c r="O102" s="89"/>
      <c r="P102" s="89" t="s">
        <v>1141</v>
      </c>
      <c r="Q102" s="89"/>
      <c r="R102" s="89"/>
      <c r="S102" s="89"/>
      <c r="T102" s="89"/>
      <c r="U102" s="89"/>
      <c r="V102" s="89"/>
      <c r="W102" s="89"/>
      <c r="X102" s="89" t="s">
        <v>1142</v>
      </c>
      <c r="Y102" s="89"/>
      <c r="Z102" s="89"/>
      <c r="AA102" s="89"/>
      <c r="AB102" s="89"/>
      <c r="AC102" s="89"/>
      <c r="AD102" s="89"/>
      <c r="AE102" s="89"/>
      <c r="AF102" s="89"/>
      <c r="AG102" s="89"/>
      <c r="AH102" s="89"/>
      <c r="AI102" s="89"/>
      <c r="AJ102" s="89"/>
      <c r="AK102" s="89"/>
      <c r="AL102" s="89"/>
      <c r="AM102" s="89"/>
      <c r="AN102" s="89"/>
      <c r="AO102" s="89"/>
      <c r="AP102" s="89"/>
    </row>
    <row r="103" spans="9:42" s="72" customFormat="1" x14ac:dyDescent="0.2">
      <c r="I103" s="89"/>
      <c r="J103" s="89"/>
      <c r="K103" s="89" t="s">
        <v>263</v>
      </c>
      <c r="L103" s="89"/>
      <c r="M103" s="89"/>
      <c r="N103" s="89"/>
      <c r="O103" s="89"/>
      <c r="P103" s="89" t="s">
        <v>1143</v>
      </c>
      <c r="Q103" s="89"/>
      <c r="R103" s="89"/>
      <c r="S103" s="89"/>
      <c r="T103" s="89"/>
      <c r="U103" s="89"/>
      <c r="V103" s="89"/>
      <c r="W103" s="89"/>
      <c r="X103" s="89" t="s">
        <v>1144</v>
      </c>
      <c r="Y103" s="89"/>
      <c r="Z103" s="89"/>
      <c r="AA103" s="89"/>
      <c r="AB103" s="89"/>
      <c r="AC103" s="89"/>
      <c r="AD103" s="89"/>
      <c r="AE103" s="89"/>
      <c r="AF103" s="89"/>
      <c r="AG103" s="89"/>
      <c r="AH103" s="89"/>
      <c r="AI103" s="89"/>
      <c r="AJ103" s="89"/>
      <c r="AK103" s="89"/>
      <c r="AL103" s="89"/>
      <c r="AM103" s="89"/>
      <c r="AN103" s="89"/>
      <c r="AO103" s="89"/>
      <c r="AP103" s="89"/>
    </row>
    <row r="104" spans="9:42" s="72" customFormat="1" x14ac:dyDescent="0.2">
      <c r="I104" s="89"/>
      <c r="J104" s="89"/>
      <c r="K104" s="89" t="s">
        <v>264</v>
      </c>
      <c r="L104" s="89"/>
      <c r="M104" s="89"/>
      <c r="N104" s="89"/>
      <c r="O104" s="89"/>
      <c r="P104" s="89" t="s">
        <v>1145</v>
      </c>
      <c r="Q104" s="89"/>
      <c r="R104" s="89"/>
      <c r="S104" s="89"/>
      <c r="T104" s="89"/>
      <c r="U104" s="89"/>
      <c r="V104" s="89"/>
      <c r="W104" s="89"/>
      <c r="X104" s="89" t="s">
        <v>1146</v>
      </c>
      <c r="Y104" s="89"/>
      <c r="Z104" s="89"/>
      <c r="AA104" s="89"/>
      <c r="AB104" s="89"/>
      <c r="AC104" s="89"/>
      <c r="AD104" s="89"/>
      <c r="AE104" s="89"/>
      <c r="AF104" s="89"/>
      <c r="AG104" s="89"/>
      <c r="AH104" s="89"/>
      <c r="AI104" s="89"/>
      <c r="AJ104" s="89"/>
      <c r="AK104" s="89"/>
      <c r="AL104" s="89"/>
      <c r="AM104" s="89"/>
      <c r="AN104" s="89"/>
      <c r="AO104" s="89"/>
      <c r="AP104" s="89"/>
    </row>
    <row r="105" spans="9:42" s="72" customFormat="1" x14ac:dyDescent="0.2">
      <c r="I105" s="89"/>
      <c r="J105" s="89"/>
      <c r="K105" s="89" t="s">
        <v>265</v>
      </c>
      <c r="L105" s="89"/>
      <c r="M105" s="89"/>
      <c r="N105" s="89"/>
      <c r="O105" s="89"/>
      <c r="P105" s="89" t="s">
        <v>1147</v>
      </c>
      <c r="Q105" s="89"/>
      <c r="R105" s="89"/>
      <c r="S105" s="89"/>
      <c r="T105" s="89"/>
      <c r="U105" s="89"/>
      <c r="V105" s="89"/>
      <c r="W105" s="89"/>
      <c r="X105" s="89" t="s">
        <v>1148</v>
      </c>
      <c r="Y105" s="89"/>
      <c r="Z105" s="89"/>
      <c r="AA105" s="89"/>
      <c r="AB105" s="89"/>
      <c r="AC105" s="89"/>
      <c r="AD105" s="89"/>
      <c r="AE105" s="89"/>
      <c r="AF105" s="89"/>
      <c r="AG105" s="89"/>
      <c r="AH105" s="89"/>
      <c r="AI105" s="89"/>
      <c r="AJ105" s="89"/>
      <c r="AK105" s="89"/>
      <c r="AL105" s="89"/>
      <c r="AM105" s="89"/>
      <c r="AN105" s="89"/>
      <c r="AO105" s="89"/>
      <c r="AP105" s="89"/>
    </row>
    <row r="106" spans="9:42" s="72" customFormat="1" x14ac:dyDescent="0.2">
      <c r="I106" s="89"/>
      <c r="J106" s="89"/>
      <c r="K106" s="89" t="s">
        <v>266</v>
      </c>
      <c r="L106" s="89"/>
      <c r="M106" s="89"/>
      <c r="N106" s="89"/>
      <c r="O106" s="89"/>
      <c r="P106" s="89" t="s">
        <v>1149</v>
      </c>
      <c r="Q106" s="89"/>
      <c r="R106" s="89"/>
      <c r="S106" s="89"/>
      <c r="T106" s="89"/>
      <c r="U106" s="89"/>
      <c r="V106" s="89"/>
      <c r="W106" s="89"/>
      <c r="X106" s="89" t="s">
        <v>1150</v>
      </c>
      <c r="Y106" s="89"/>
      <c r="Z106" s="89"/>
      <c r="AA106" s="89"/>
      <c r="AB106" s="89"/>
      <c r="AC106" s="89"/>
      <c r="AD106" s="89"/>
      <c r="AE106" s="89"/>
      <c r="AF106" s="89"/>
      <c r="AG106" s="89"/>
      <c r="AH106" s="89"/>
      <c r="AI106" s="89"/>
      <c r="AJ106" s="89"/>
      <c r="AK106" s="89"/>
      <c r="AL106" s="89"/>
      <c r="AM106" s="89"/>
      <c r="AN106" s="89"/>
      <c r="AO106" s="89"/>
      <c r="AP106" s="89"/>
    </row>
    <row r="107" spans="9:42" s="72" customFormat="1" x14ac:dyDescent="0.2">
      <c r="I107" s="89"/>
      <c r="J107" s="89"/>
      <c r="K107" s="89" t="s">
        <v>267</v>
      </c>
      <c r="L107" s="89"/>
      <c r="M107" s="89"/>
      <c r="N107" s="89"/>
      <c r="O107" s="89"/>
      <c r="P107" s="89" t="s">
        <v>1151</v>
      </c>
      <c r="Q107" s="89"/>
      <c r="R107" s="89"/>
      <c r="S107" s="89"/>
      <c r="T107" s="89"/>
      <c r="U107" s="89"/>
      <c r="V107" s="89"/>
      <c r="W107" s="89"/>
      <c r="X107" s="89" t="s">
        <v>1152</v>
      </c>
      <c r="Y107" s="89"/>
      <c r="Z107" s="89"/>
      <c r="AA107" s="89"/>
      <c r="AB107" s="89"/>
      <c r="AC107" s="89"/>
      <c r="AD107" s="89"/>
      <c r="AE107" s="89"/>
      <c r="AF107" s="89"/>
      <c r="AG107" s="89"/>
      <c r="AH107" s="89"/>
      <c r="AI107" s="89"/>
      <c r="AJ107" s="89"/>
      <c r="AK107" s="89"/>
      <c r="AL107" s="89"/>
      <c r="AM107" s="89"/>
      <c r="AN107" s="89"/>
      <c r="AO107" s="89"/>
      <c r="AP107" s="89"/>
    </row>
    <row r="108" spans="9:42" s="72" customFormat="1" x14ac:dyDescent="0.2">
      <c r="I108" s="89"/>
      <c r="J108" s="89"/>
      <c r="K108" s="89" t="s">
        <v>268</v>
      </c>
      <c r="L108" s="89"/>
      <c r="M108" s="89"/>
      <c r="N108" s="89"/>
      <c r="O108" s="89"/>
      <c r="P108" s="89" t="s">
        <v>1153</v>
      </c>
      <c r="Q108" s="89"/>
      <c r="R108" s="89"/>
      <c r="S108" s="89"/>
      <c r="T108" s="89"/>
      <c r="U108" s="89"/>
      <c r="V108" s="89"/>
      <c r="W108" s="89"/>
      <c r="X108" s="89" t="s">
        <v>1154</v>
      </c>
      <c r="Y108" s="89"/>
      <c r="Z108" s="89"/>
      <c r="AA108" s="89"/>
      <c r="AB108" s="89"/>
      <c r="AC108" s="89"/>
      <c r="AD108" s="89"/>
      <c r="AE108" s="89"/>
      <c r="AF108" s="89"/>
      <c r="AG108" s="89"/>
      <c r="AH108" s="89"/>
      <c r="AI108" s="89"/>
      <c r="AJ108" s="89"/>
      <c r="AK108" s="89"/>
      <c r="AL108" s="89"/>
      <c r="AM108" s="89"/>
      <c r="AN108" s="89"/>
      <c r="AO108" s="89"/>
      <c r="AP108" s="89"/>
    </row>
    <row r="109" spans="9:42" s="72" customFormat="1" x14ac:dyDescent="0.2">
      <c r="I109" s="89"/>
      <c r="J109" s="89"/>
      <c r="K109" s="89" t="s">
        <v>269</v>
      </c>
      <c r="L109" s="89"/>
      <c r="M109" s="89"/>
      <c r="N109" s="89"/>
      <c r="O109" s="89"/>
      <c r="P109" s="89" t="s">
        <v>1155</v>
      </c>
      <c r="Q109" s="89"/>
      <c r="R109" s="89"/>
      <c r="S109" s="89"/>
      <c r="T109" s="89"/>
      <c r="U109" s="89"/>
      <c r="V109" s="89"/>
      <c r="W109" s="89"/>
      <c r="X109" s="89" t="s">
        <v>1156</v>
      </c>
      <c r="Y109" s="89"/>
      <c r="Z109" s="89"/>
      <c r="AA109" s="89"/>
      <c r="AB109" s="89"/>
      <c r="AC109" s="89"/>
      <c r="AD109" s="89"/>
      <c r="AE109" s="89"/>
      <c r="AF109" s="89"/>
      <c r="AG109" s="89"/>
      <c r="AH109" s="89"/>
      <c r="AI109" s="89"/>
      <c r="AJ109" s="89"/>
      <c r="AK109" s="89"/>
      <c r="AL109" s="89"/>
      <c r="AM109" s="89"/>
      <c r="AN109" s="89"/>
      <c r="AO109" s="89"/>
      <c r="AP109" s="89"/>
    </row>
    <row r="110" spans="9:42" s="72" customFormat="1" x14ac:dyDescent="0.2">
      <c r="I110" s="89"/>
      <c r="J110" s="89"/>
      <c r="K110" s="89" t="s">
        <v>270</v>
      </c>
      <c r="L110" s="89"/>
      <c r="M110" s="89"/>
      <c r="N110" s="89"/>
      <c r="O110" s="89"/>
      <c r="P110" s="89" t="s">
        <v>1157</v>
      </c>
      <c r="Q110" s="89"/>
      <c r="R110" s="89"/>
      <c r="S110" s="89"/>
      <c r="T110" s="89"/>
      <c r="U110" s="89"/>
      <c r="V110" s="89"/>
      <c r="W110" s="89"/>
      <c r="X110" s="89" t="s">
        <v>1158</v>
      </c>
      <c r="Y110" s="89"/>
      <c r="Z110" s="89"/>
      <c r="AA110" s="89"/>
      <c r="AB110" s="89"/>
      <c r="AC110" s="89"/>
      <c r="AD110" s="89"/>
      <c r="AE110" s="89"/>
      <c r="AF110" s="89"/>
      <c r="AG110" s="89"/>
      <c r="AH110" s="89"/>
      <c r="AI110" s="89"/>
      <c r="AJ110" s="89"/>
      <c r="AK110" s="89"/>
      <c r="AL110" s="89"/>
      <c r="AM110" s="89"/>
      <c r="AN110" s="89"/>
      <c r="AO110" s="89"/>
      <c r="AP110" s="89"/>
    </row>
    <row r="111" spans="9:42" s="72" customFormat="1" x14ac:dyDescent="0.2">
      <c r="I111" s="89"/>
      <c r="J111" s="89"/>
      <c r="K111" s="89" t="s">
        <v>271</v>
      </c>
      <c r="L111" s="89"/>
      <c r="M111" s="89"/>
      <c r="N111" s="89"/>
      <c r="O111" s="89"/>
      <c r="P111" s="89" t="s">
        <v>1159</v>
      </c>
      <c r="Q111" s="89"/>
      <c r="R111" s="89"/>
      <c r="S111" s="89"/>
      <c r="T111" s="89"/>
      <c r="U111" s="89"/>
      <c r="V111" s="89"/>
      <c r="W111" s="89"/>
      <c r="X111" s="89" t="s">
        <v>1160</v>
      </c>
      <c r="Y111" s="89"/>
      <c r="Z111" s="89"/>
      <c r="AA111" s="89"/>
      <c r="AB111" s="89"/>
      <c r="AC111" s="89"/>
      <c r="AD111" s="89"/>
      <c r="AE111" s="89"/>
      <c r="AF111" s="89"/>
      <c r="AG111" s="89"/>
      <c r="AH111" s="89"/>
      <c r="AI111" s="89"/>
      <c r="AJ111" s="89"/>
      <c r="AK111" s="89"/>
      <c r="AL111" s="89"/>
      <c r="AM111" s="89"/>
      <c r="AN111" s="89"/>
      <c r="AO111" s="89"/>
      <c r="AP111" s="89"/>
    </row>
    <row r="112" spans="9:42" s="72" customFormat="1" x14ac:dyDescent="0.2">
      <c r="I112" s="89"/>
      <c r="J112" s="89"/>
      <c r="K112" s="89" t="s">
        <v>272</v>
      </c>
      <c r="L112" s="89"/>
      <c r="M112" s="89"/>
      <c r="N112" s="89"/>
      <c r="O112" s="89"/>
      <c r="P112" s="89" t="s">
        <v>1161</v>
      </c>
      <c r="Q112" s="89"/>
      <c r="R112" s="89"/>
      <c r="S112" s="89"/>
      <c r="T112" s="89"/>
      <c r="U112" s="89"/>
      <c r="V112" s="89"/>
      <c r="W112" s="89"/>
      <c r="X112" s="89" t="s">
        <v>1162</v>
      </c>
      <c r="Y112" s="89"/>
      <c r="Z112" s="89"/>
      <c r="AA112" s="89"/>
      <c r="AB112" s="89"/>
      <c r="AC112" s="89"/>
      <c r="AD112" s="89"/>
      <c r="AE112" s="89"/>
      <c r="AF112" s="89"/>
      <c r="AG112" s="89"/>
      <c r="AH112" s="89"/>
      <c r="AI112" s="89"/>
      <c r="AJ112" s="89"/>
      <c r="AK112" s="89"/>
      <c r="AL112" s="89"/>
      <c r="AM112" s="89"/>
      <c r="AN112" s="89"/>
      <c r="AO112" s="89"/>
      <c r="AP112" s="89"/>
    </row>
    <row r="113" spans="9:42" s="72" customFormat="1" x14ac:dyDescent="0.2">
      <c r="I113" s="89"/>
      <c r="J113" s="89"/>
      <c r="K113" s="89" t="s">
        <v>273</v>
      </c>
      <c r="L113" s="89"/>
      <c r="M113" s="89"/>
      <c r="N113" s="89"/>
      <c r="O113" s="89"/>
      <c r="P113" s="89" t="s">
        <v>1163</v>
      </c>
      <c r="Q113" s="89"/>
      <c r="R113" s="89"/>
      <c r="S113" s="89"/>
      <c r="T113" s="89"/>
      <c r="U113" s="89"/>
      <c r="V113" s="89"/>
      <c r="W113" s="89"/>
      <c r="X113" s="89" t="s">
        <v>1164</v>
      </c>
      <c r="Y113" s="89"/>
      <c r="Z113" s="89"/>
      <c r="AA113" s="89"/>
      <c r="AB113" s="89"/>
      <c r="AC113" s="89"/>
      <c r="AD113" s="89"/>
      <c r="AE113" s="89"/>
      <c r="AF113" s="89"/>
      <c r="AG113" s="89"/>
      <c r="AH113" s="89"/>
      <c r="AI113" s="89"/>
      <c r="AJ113" s="89"/>
      <c r="AK113" s="89"/>
      <c r="AL113" s="89"/>
      <c r="AM113" s="89"/>
      <c r="AN113" s="89"/>
      <c r="AO113" s="89"/>
      <c r="AP113" s="89"/>
    </row>
    <row r="114" spans="9:42" s="72" customFormat="1" x14ac:dyDescent="0.2">
      <c r="I114" s="89"/>
      <c r="J114" s="89"/>
      <c r="K114" s="89" t="s">
        <v>274</v>
      </c>
      <c r="L114" s="89"/>
      <c r="M114" s="89"/>
      <c r="N114" s="89"/>
      <c r="O114" s="89"/>
      <c r="P114" s="89" t="s">
        <v>1165</v>
      </c>
      <c r="Q114" s="89"/>
      <c r="R114" s="89"/>
      <c r="S114" s="89"/>
      <c r="T114" s="89"/>
      <c r="U114" s="89"/>
      <c r="V114" s="89"/>
      <c r="W114" s="89"/>
      <c r="X114" s="89" t="s">
        <v>1166</v>
      </c>
      <c r="Y114" s="89"/>
      <c r="Z114" s="89"/>
      <c r="AA114" s="89"/>
      <c r="AB114" s="89"/>
      <c r="AC114" s="89"/>
      <c r="AD114" s="89"/>
      <c r="AE114" s="89"/>
      <c r="AF114" s="89"/>
      <c r="AG114" s="89"/>
      <c r="AH114" s="89"/>
      <c r="AI114" s="89"/>
      <c r="AJ114" s="89"/>
      <c r="AK114" s="89"/>
      <c r="AL114" s="89"/>
      <c r="AM114" s="89"/>
      <c r="AN114" s="89"/>
      <c r="AO114" s="89"/>
      <c r="AP114" s="89"/>
    </row>
    <row r="115" spans="9:42" s="72" customFormat="1" x14ac:dyDescent="0.2">
      <c r="I115" s="89"/>
      <c r="J115" s="89"/>
      <c r="K115" s="89" t="s">
        <v>275</v>
      </c>
      <c r="L115" s="89"/>
      <c r="M115" s="89"/>
      <c r="N115" s="89"/>
      <c r="O115" s="89"/>
      <c r="P115" s="89" t="s">
        <v>1167</v>
      </c>
      <c r="Q115" s="89"/>
      <c r="R115" s="89"/>
      <c r="S115" s="89"/>
      <c r="T115" s="89"/>
      <c r="U115" s="89"/>
      <c r="V115" s="89"/>
      <c r="W115" s="89"/>
      <c r="X115" s="89" t="s">
        <v>1168</v>
      </c>
      <c r="Y115" s="89"/>
      <c r="Z115" s="89"/>
      <c r="AA115" s="89"/>
      <c r="AB115" s="89"/>
      <c r="AC115" s="89"/>
      <c r="AD115" s="89"/>
      <c r="AE115" s="89"/>
      <c r="AF115" s="89"/>
      <c r="AG115" s="89"/>
      <c r="AH115" s="89"/>
      <c r="AI115" s="89"/>
      <c r="AJ115" s="89"/>
      <c r="AK115" s="89"/>
      <c r="AL115" s="89"/>
      <c r="AM115" s="89"/>
      <c r="AN115" s="89"/>
      <c r="AO115" s="89"/>
      <c r="AP115" s="89"/>
    </row>
    <row r="116" spans="9:42" s="72" customFormat="1" x14ac:dyDescent="0.2">
      <c r="I116" s="89"/>
      <c r="J116" s="89"/>
      <c r="K116" s="89" t="s">
        <v>276</v>
      </c>
      <c r="L116" s="89"/>
      <c r="M116" s="89"/>
      <c r="N116" s="89"/>
      <c r="O116" s="89"/>
      <c r="P116" s="89" t="s">
        <v>1169</v>
      </c>
      <c r="Q116" s="89"/>
      <c r="R116" s="89"/>
      <c r="S116" s="89"/>
      <c r="T116" s="89"/>
      <c r="U116" s="89"/>
      <c r="V116" s="89"/>
      <c r="W116" s="89"/>
      <c r="X116" s="89" t="s">
        <v>1170</v>
      </c>
      <c r="Y116" s="89"/>
      <c r="Z116" s="89"/>
      <c r="AA116" s="89"/>
      <c r="AB116" s="89"/>
      <c r="AC116" s="89"/>
      <c r="AD116" s="89"/>
      <c r="AE116" s="89"/>
      <c r="AF116" s="89"/>
      <c r="AG116" s="89"/>
      <c r="AH116" s="89"/>
      <c r="AI116" s="89"/>
      <c r="AJ116" s="89"/>
      <c r="AK116" s="89"/>
      <c r="AL116" s="89"/>
      <c r="AM116" s="89"/>
      <c r="AN116" s="89"/>
      <c r="AO116" s="89"/>
      <c r="AP116" s="89"/>
    </row>
    <row r="117" spans="9:42" s="72" customFormat="1" x14ac:dyDescent="0.2">
      <c r="I117" s="89"/>
      <c r="J117" s="89"/>
      <c r="K117" s="89" t="s">
        <v>277</v>
      </c>
      <c r="L117" s="89"/>
      <c r="M117" s="89"/>
      <c r="N117" s="89"/>
      <c r="O117" s="89"/>
      <c r="P117" s="89" t="s">
        <v>1171</v>
      </c>
      <c r="Q117" s="89"/>
      <c r="R117" s="89"/>
      <c r="S117" s="89"/>
      <c r="T117" s="89"/>
      <c r="U117" s="89"/>
      <c r="V117" s="89"/>
      <c r="W117" s="89"/>
      <c r="X117" s="89" t="s">
        <v>1172</v>
      </c>
      <c r="Y117" s="89"/>
      <c r="Z117" s="89"/>
      <c r="AA117" s="89"/>
      <c r="AB117" s="89"/>
      <c r="AC117" s="89"/>
      <c r="AD117" s="89"/>
      <c r="AE117" s="89"/>
      <c r="AF117" s="89"/>
      <c r="AG117" s="89"/>
      <c r="AH117" s="89"/>
      <c r="AI117" s="89"/>
      <c r="AJ117" s="89"/>
      <c r="AK117" s="89"/>
      <c r="AL117" s="89"/>
      <c r="AM117" s="89"/>
      <c r="AN117" s="89"/>
      <c r="AO117" s="89"/>
      <c r="AP117" s="89"/>
    </row>
    <row r="118" spans="9:42" s="72" customFormat="1" x14ac:dyDescent="0.2">
      <c r="I118" s="89"/>
      <c r="J118" s="89"/>
      <c r="K118" s="89" t="s">
        <v>278</v>
      </c>
      <c r="L118" s="89"/>
      <c r="M118" s="89"/>
      <c r="N118" s="89"/>
      <c r="O118" s="89"/>
      <c r="P118" s="89" t="s">
        <v>1173</v>
      </c>
      <c r="Q118" s="89"/>
      <c r="R118" s="89"/>
      <c r="S118" s="89"/>
      <c r="T118" s="89"/>
      <c r="U118" s="89"/>
      <c r="V118" s="89"/>
      <c r="W118" s="89"/>
      <c r="X118" s="89"/>
      <c r="Y118" s="89"/>
      <c r="Z118" s="89"/>
      <c r="AA118" s="89"/>
      <c r="AB118" s="89"/>
      <c r="AC118" s="89"/>
      <c r="AD118" s="89"/>
      <c r="AE118" s="89"/>
      <c r="AF118" s="89"/>
      <c r="AG118" s="89"/>
      <c r="AH118" s="89"/>
      <c r="AI118" s="89"/>
      <c r="AJ118" s="89"/>
      <c r="AK118" s="89"/>
      <c r="AL118" s="89"/>
      <c r="AM118" s="89"/>
      <c r="AN118" s="89"/>
      <c r="AO118" s="89"/>
      <c r="AP118" s="89"/>
    </row>
    <row r="119" spans="9:42" s="72" customFormat="1" x14ac:dyDescent="0.2">
      <c r="I119" s="89"/>
      <c r="J119" s="89"/>
      <c r="K119" s="89" t="s">
        <v>279</v>
      </c>
      <c r="L119" s="89"/>
      <c r="M119" s="89"/>
      <c r="N119" s="89"/>
      <c r="O119" s="89"/>
      <c r="P119" s="89" t="s">
        <v>1174</v>
      </c>
      <c r="Q119" s="89"/>
      <c r="R119" s="89"/>
      <c r="S119" s="89"/>
      <c r="T119" s="89"/>
      <c r="U119" s="89"/>
      <c r="V119" s="89"/>
      <c r="W119" s="89"/>
      <c r="X119" s="89"/>
      <c r="Y119" s="89"/>
      <c r="Z119" s="89"/>
      <c r="AA119" s="89"/>
      <c r="AB119" s="89"/>
      <c r="AC119" s="89"/>
      <c r="AD119" s="89"/>
      <c r="AE119" s="89"/>
      <c r="AF119" s="89"/>
      <c r="AG119" s="89"/>
      <c r="AH119" s="89"/>
      <c r="AI119" s="89"/>
      <c r="AJ119" s="89"/>
      <c r="AK119" s="89"/>
      <c r="AL119" s="89"/>
      <c r="AM119" s="89"/>
      <c r="AN119" s="89"/>
      <c r="AO119" s="89"/>
      <c r="AP119" s="89"/>
    </row>
    <row r="120" spans="9:42" s="72" customFormat="1" x14ac:dyDescent="0.2">
      <c r="I120" s="89"/>
      <c r="J120" s="89"/>
      <c r="K120" s="89" t="s">
        <v>280</v>
      </c>
      <c r="L120" s="89"/>
      <c r="M120" s="89"/>
      <c r="N120" s="89"/>
      <c r="O120" s="89"/>
      <c r="P120" s="89" t="s">
        <v>1175</v>
      </c>
      <c r="Q120" s="89"/>
      <c r="R120" s="89"/>
      <c r="S120" s="89"/>
      <c r="T120" s="89"/>
      <c r="U120" s="89"/>
      <c r="V120" s="89"/>
      <c r="W120" s="89"/>
      <c r="X120" s="89"/>
      <c r="Y120" s="89"/>
      <c r="Z120" s="89"/>
      <c r="AA120" s="89"/>
      <c r="AB120" s="89"/>
      <c r="AC120" s="89"/>
      <c r="AD120" s="89"/>
      <c r="AE120" s="89"/>
      <c r="AF120" s="89"/>
      <c r="AG120" s="89"/>
      <c r="AH120" s="89"/>
      <c r="AI120" s="89"/>
      <c r="AJ120" s="89"/>
      <c r="AK120" s="89"/>
      <c r="AL120" s="89"/>
      <c r="AM120" s="89"/>
      <c r="AN120" s="89"/>
      <c r="AO120" s="89"/>
      <c r="AP120" s="89"/>
    </row>
    <row r="121" spans="9:42" s="72" customFormat="1" x14ac:dyDescent="0.2">
      <c r="I121" s="89"/>
      <c r="J121" s="89"/>
      <c r="K121" s="89" t="s">
        <v>281</v>
      </c>
      <c r="L121" s="89"/>
      <c r="M121" s="89"/>
      <c r="N121" s="89"/>
      <c r="O121" s="89"/>
      <c r="P121" s="89" t="s">
        <v>1176</v>
      </c>
      <c r="Q121" s="89"/>
      <c r="R121" s="89"/>
      <c r="S121" s="89"/>
      <c r="T121" s="89"/>
      <c r="U121" s="89"/>
      <c r="V121" s="89"/>
      <c r="W121" s="89"/>
      <c r="X121" s="89"/>
      <c r="Y121" s="89"/>
      <c r="Z121" s="89"/>
      <c r="AA121" s="89"/>
      <c r="AB121" s="89"/>
      <c r="AC121" s="89"/>
      <c r="AD121" s="89"/>
      <c r="AE121" s="89"/>
      <c r="AF121" s="89"/>
      <c r="AG121" s="89"/>
      <c r="AH121" s="89"/>
      <c r="AI121" s="89"/>
      <c r="AJ121" s="89"/>
      <c r="AK121" s="89"/>
      <c r="AL121" s="89"/>
      <c r="AM121" s="89"/>
      <c r="AN121" s="89"/>
      <c r="AO121" s="89"/>
      <c r="AP121" s="89"/>
    </row>
    <row r="122" spans="9:42" s="72" customFormat="1" x14ac:dyDescent="0.2">
      <c r="I122" s="89"/>
      <c r="J122" s="89"/>
      <c r="K122" s="89" t="s">
        <v>282</v>
      </c>
      <c r="L122" s="89"/>
      <c r="M122" s="89"/>
      <c r="N122" s="89"/>
      <c r="O122" s="89"/>
      <c r="P122" s="89" t="s">
        <v>1177</v>
      </c>
      <c r="Q122" s="89"/>
      <c r="R122" s="89"/>
      <c r="S122" s="89"/>
      <c r="T122" s="89"/>
      <c r="U122" s="89"/>
      <c r="V122" s="89"/>
      <c r="W122" s="89"/>
      <c r="X122" s="89"/>
      <c r="Y122" s="89"/>
      <c r="Z122" s="89"/>
      <c r="AA122" s="89"/>
      <c r="AB122" s="89"/>
      <c r="AC122" s="89"/>
      <c r="AD122" s="89"/>
      <c r="AE122" s="89"/>
      <c r="AF122" s="89"/>
      <c r="AG122" s="89"/>
      <c r="AH122" s="89"/>
      <c r="AI122" s="89"/>
      <c r="AJ122" s="89"/>
      <c r="AK122" s="89"/>
      <c r="AL122" s="89"/>
      <c r="AM122" s="89"/>
      <c r="AN122" s="89"/>
      <c r="AO122" s="89"/>
      <c r="AP122" s="89"/>
    </row>
    <row r="123" spans="9:42" s="72" customFormat="1" x14ac:dyDescent="0.2">
      <c r="I123" s="89"/>
      <c r="J123" s="89"/>
      <c r="K123" s="89" t="s">
        <v>283</v>
      </c>
      <c r="L123" s="89"/>
      <c r="M123" s="89"/>
      <c r="N123" s="89"/>
      <c r="O123" s="89"/>
      <c r="P123" s="89" t="s">
        <v>1178</v>
      </c>
      <c r="Q123" s="89"/>
      <c r="R123" s="89"/>
      <c r="S123" s="89"/>
      <c r="T123" s="89"/>
      <c r="U123" s="89"/>
      <c r="V123" s="89"/>
      <c r="W123" s="89"/>
      <c r="X123" s="89"/>
      <c r="Y123" s="89"/>
      <c r="Z123" s="89"/>
      <c r="AA123" s="89"/>
      <c r="AB123" s="89"/>
      <c r="AC123" s="89"/>
      <c r="AD123" s="89"/>
      <c r="AE123" s="89"/>
      <c r="AF123" s="89"/>
      <c r="AG123" s="89"/>
      <c r="AH123" s="89"/>
      <c r="AI123" s="89"/>
      <c r="AJ123" s="89"/>
      <c r="AK123" s="89"/>
      <c r="AL123" s="89"/>
      <c r="AM123" s="89"/>
      <c r="AN123" s="89"/>
      <c r="AO123" s="89"/>
      <c r="AP123" s="89"/>
    </row>
    <row r="124" spans="9:42" s="72" customFormat="1" x14ac:dyDescent="0.2">
      <c r="I124" s="89"/>
      <c r="J124" s="89"/>
      <c r="K124" s="89" t="s">
        <v>284</v>
      </c>
      <c r="L124" s="89"/>
      <c r="M124" s="89"/>
      <c r="N124" s="89"/>
      <c r="O124" s="89"/>
      <c r="P124" s="89" t="s">
        <v>1179</v>
      </c>
      <c r="Q124" s="89"/>
      <c r="R124" s="89"/>
      <c r="S124" s="89"/>
      <c r="T124" s="89"/>
      <c r="U124" s="89"/>
      <c r="V124" s="89"/>
      <c r="W124" s="89"/>
      <c r="X124" s="89"/>
      <c r="Y124" s="89"/>
      <c r="Z124" s="89"/>
      <c r="AA124" s="89"/>
      <c r="AB124" s="89"/>
      <c r="AC124" s="89"/>
      <c r="AD124" s="89"/>
      <c r="AE124" s="89"/>
      <c r="AF124" s="89"/>
      <c r="AG124" s="89"/>
      <c r="AH124" s="89"/>
      <c r="AI124" s="89"/>
      <c r="AJ124" s="89"/>
      <c r="AK124" s="89"/>
      <c r="AL124" s="89"/>
      <c r="AM124" s="89"/>
      <c r="AN124" s="89"/>
      <c r="AO124" s="89"/>
      <c r="AP124" s="89"/>
    </row>
    <row r="125" spans="9:42" s="72" customFormat="1" x14ac:dyDescent="0.2">
      <c r="J125" s="73"/>
      <c r="K125" s="89" t="s">
        <v>285</v>
      </c>
      <c r="L125" s="73"/>
      <c r="M125" s="73"/>
      <c r="N125" s="73"/>
      <c r="O125" s="73"/>
      <c r="P125" s="73"/>
      <c r="Q125" s="73"/>
      <c r="R125" s="73"/>
      <c r="S125" s="73"/>
      <c r="T125" s="73"/>
      <c r="U125" s="73"/>
      <c r="V125" s="73"/>
      <c r="W125" s="73"/>
      <c r="X125" s="73"/>
      <c r="Y125" s="73"/>
      <c r="Z125" s="73"/>
      <c r="AA125" s="73"/>
      <c r="AB125" s="73"/>
      <c r="AC125" s="73"/>
      <c r="AD125" s="73"/>
      <c r="AE125" s="73"/>
      <c r="AF125" s="73"/>
      <c r="AG125" s="73"/>
      <c r="AH125" s="73"/>
      <c r="AI125" s="73"/>
      <c r="AJ125" s="73"/>
      <c r="AK125" s="73"/>
      <c r="AL125" s="73"/>
      <c r="AM125" s="73"/>
      <c r="AN125" s="73"/>
      <c r="AO125" s="73"/>
      <c r="AP125" s="73"/>
    </row>
    <row r="126" spans="9:42" s="72" customFormat="1" x14ac:dyDescent="0.2">
      <c r="J126" s="73"/>
      <c r="K126" s="89" t="s">
        <v>286</v>
      </c>
      <c r="L126" s="73"/>
      <c r="M126" s="73"/>
      <c r="N126" s="73"/>
      <c r="O126" s="73"/>
      <c r="P126" s="73"/>
      <c r="Q126" s="73"/>
      <c r="R126" s="73"/>
      <c r="S126" s="73"/>
      <c r="T126" s="73"/>
      <c r="U126" s="73"/>
      <c r="V126" s="73"/>
      <c r="W126" s="73"/>
      <c r="X126" s="73"/>
      <c r="Y126" s="73"/>
      <c r="Z126" s="73"/>
      <c r="AA126" s="73"/>
      <c r="AB126" s="73"/>
      <c r="AC126" s="73"/>
      <c r="AD126" s="73"/>
      <c r="AE126" s="73"/>
      <c r="AF126" s="73"/>
      <c r="AG126" s="73"/>
      <c r="AH126" s="73"/>
      <c r="AI126" s="73"/>
      <c r="AJ126" s="73"/>
      <c r="AK126" s="73"/>
      <c r="AL126" s="73"/>
      <c r="AM126" s="73"/>
      <c r="AN126" s="73"/>
      <c r="AO126" s="73"/>
      <c r="AP126" s="73"/>
    </row>
    <row r="127" spans="9:42" s="72" customFormat="1" x14ac:dyDescent="0.2">
      <c r="J127" s="73"/>
      <c r="K127" s="89" t="s">
        <v>287</v>
      </c>
      <c r="L127" s="73"/>
      <c r="M127" s="73"/>
      <c r="N127" s="73"/>
      <c r="O127" s="73"/>
      <c r="P127" s="73"/>
      <c r="Q127" s="73"/>
      <c r="R127" s="73"/>
      <c r="S127" s="73"/>
      <c r="T127" s="73"/>
      <c r="U127" s="73"/>
      <c r="V127" s="73"/>
      <c r="W127" s="73"/>
      <c r="X127" s="73"/>
      <c r="Y127" s="73"/>
      <c r="Z127" s="73"/>
      <c r="AA127" s="73"/>
      <c r="AB127" s="73"/>
      <c r="AC127" s="73"/>
      <c r="AD127" s="73"/>
      <c r="AE127" s="73"/>
      <c r="AF127" s="73"/>
      <c r="AG127" s="73"/>
      <c r="AH127" s="73"/>
      <c r="AI127" s="73"/>
      <c r="AJ127" s="73"/>
      <c r="AK127" s="73"/>
      <c r="AL127" s="73"/>
      <c r="AM127" s="73"/>
      <c r="AN127" s="73"/>
      <c r="AO127" s="73"/>
      <c r="AP127" s="73"/>
    </row>
  </sheetData>
  <dataValidations disablePrompts="1" count="1">
    <dataValidation type="custom" showInputMessage="1" showErrorMessage="1" errorTitle="MOVILIDAD Art. 4 Lit. c" error="Seleccionar &quot;SI&quot; si requiere liquidación de gastos de movilidad" promptTitle="MOVILIDAD Art..4 Lit. c" prompt="Registre el valor a otorgar, _x000a__x000a_TENGA EN CUENTA EL PRESUPUESTO ASIGNADO PARA ESTE TIPO DE GASTOS" sqref="A46" xr:uid="{00000000-0002-0000-0200-000000000000}">
      <formula1>"SI(Y(B77=""SI"", D77=""Zonas rurales (Art. 4 Lit. c)""))"</formula1>
    </dataValidation>
  </dataValidations>
  <pageMargins left="0.7" right="0.7" top="0.75" bottom="0.75" header="0.3" footer="0.3"/>
  <pageSetup orientation="portrait" horizontalDpi="4294967295" verticalDpi="4294967295" r:id="rId1"/>
  <tableParts count="1">
    <tablePart r:id="rId2"/>
  </tableParts>
  <extLst>
    <ext xmlns:x14="http://schemas.microsoft.com/office/spreadsheetml/2009/9/main" uri="{CCE6A557-97BC-4b89-ADB6-D9C93CAAB3DF}">
      <x14:dataValidations xmlns:xm="http://schemas.microsoft.com/office/excel/2006/main" disablePrompts="1" count="1">
        <x14:dataValidation type="custom" allowBlank="1" showInputMessage="1" showErrorMessage="1" xr:uid="{00000000-0002-0000-0200-000001000000}">
          <x14:formula1>
            <xm:f>IF($B$8="SI",IF(#REF!="Cuarto nivel de viaticos (Art.4 Lit a)",IF(#REF!&lt;2585544,'Tablas con valores'!B1048242,"SIN MOVILIDAD Art. 4 Lit.a")))</xm:f>
          </x14:formula1>
          <xm:sqref>A44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50</vt:i4>
      </vt:variant>
    </vt:vector>
  </HeadingPairs>
  <TitlesOfParts>
    <vt:vector size="53" baseType="lpstr">
      <vt:lpstr>Apoyos_OG</vt:lpstr>
      <vt:lpstr>Tablas con valores</vt:lpstr>
      <vt:lpstr>DATOS</vt:lpstr>
      <vt:lpstr>AMAZONAS</vt:lpstr>
      <vt:lpstr>ANTIOQUIA</vt:lpstr>
      <vt:lpstr>ARAUCA</vt:lpstr>
      <vt:lpstr>Apoyos_OG!Área_de_impresión</vt:lpstr>
      <vt:lpstr>ATLANTICO</vt:lpstr>
      <vt:lpstr>BOGOTA</vt:lpstr>
      <vt:lpstr>BOLIVAR</vt:lpstr>
      <vt:lpstr>BOYACA</vt:lpstr>
      <vt:lpstr>CALDAS</vt:lpstr>
      <vt:lpstr>Apoyos_OG!CAPACITACION</vt:lpstr>
      <vt:lpstr>CAQUETA</vt:lpstr>
      <vt:lpstr>CASANARE</vt:lpstr>
      <vt:lpstr>CAUCA</vt:lpstr>
      <vt:lpstr>CESAR</vt:lpstr>
      <vt:lpstr>CHOCO</vt:lpstr>
      <vt:lpstr>Contratista</vt:lpstr>
      <vt:lpstr>CORDOBA</vt:lpstr>
      <vt:lpstr>CUNDINAMARCA</vt:lpstr>
      <vt:lpstr>Apoyos_OG!DEPARTAMENTO</vt:lpstr>
      <vt:lpstr>Docente_Catedratico</vt:lpstr>
      <vt:lpstr>Docente_Prestacion_de_Servicio</vt:lpstr>
      <vt:lpstr>Docente_Prestacion_de_Servicio_con_Certificado_Laboral_o_desprendible_de_nomina</vt:lpstr>
      <vt:lpstr>Docente_Resolucion</vt:lpstr>
      <vt:lpstr>Docente_Resolucion_con_Certificado_Laboral_o_desprendible_de_nomina</vt:lpstr>
      <vt:lpstr>Apoyos_OG!EVENTO</vt:lpstr>
      <vt:lpstr>Apoyos_OG!GESTION</vt:lpstr>
      <vt:lpstr>GUANIA</vt:lpstr>
      <vt:lpstr>GUAVIARE</vt:lpstr>
      <vt:lpstr>HUILA</vt:lpstr>
      <vt:lpstr>Invitado_Internacional</vt:lpstr>
      <vt:lpstr>Invitado_Nacional</vt:lpstr>
      <vt:lpstr>Jurado_Asesor_Director</vt:lpstr>
      <vt:lpstr>Jurado_Asesor_Director_con_Certificado_Laboral_o_desprendible_de_nomina</vt:lpstr>
      <vt:lpstr>LA_GUAJIRA</vt:lpstr>
      <vt:lpstr>MAGDALENA</vt:lpstr>
      <vt:lpstr>META</vt:lpstr>
      <vt:lpstr>Miembros_de_Comités_Institucionales</vt:lpstr>
      <vt:lpstr>NARIÑO</vt:lpstr>
      <vt:lpstr>NORTE_SANTANDER</vt:lpstr>
      <vt:lpstr>PUTUMAYO</vt:lpstr>
      <vt:lpstr>QUINDIO</vt:lpstr>
      <vt:lpstr>RISARALDA</vt:lpstr>
      <vt:lpstr>SAN_ANDRES</vt:lpstr>
      <vt:lpstr>SANTANDER</vt:lpstr>
      <vt:lpstr>SUCRE</vt:lpstr>
      <vt:lpstr>TOLIMA</vt:lpstr>
      <vt:lpstr>VALLE_DEL_CAUCA</vt:lpstr>
      <vt:lpstr>VAUPES</vt:lpstr>
      <vt:lpstr>VICHADA</vt:lpstr>
      <vt:lpstr>Apoyos_OG!VINCULACION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UTP</dc:creator>
  <cp:lastModifiedBy>Microsoft Office User</cp:lastModifiedBy>
  <cp:lastPrinted>2024-04-11T15:43:07Z</cp:lastPrinted>
  <dcterms:created xsi:type="dcterms:W3CDTF">2016-05-02T20:12:46Z</dcterms:created>
  <dcterms:modified xsi:type="dcterms:W3CDTF">2024-09-06T12:28:14Z</dcterms:modified>
</cp:coreProperties>
</file>