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hidePivotFieldList="1" defaultThemeVersion="124226"/>
  <bookViews>
    <workbookView xWindow="-90" yWindow="-285" windowWidth="19260" windowHeight="12015"/>
  </bookViews>
  <sheets>
    <sheet name="FINAL 2011" sheetId="12" r:id="rId1"/>
  </sheets>
  <definedNames>
    <definedName name="_xlnm._FilterDatabase" localSheetId="0" hidden="1">'FINAL 2011'!$B$2:$L$97</definedName>
  </definedNames>
  <calcPr calcId="125725"/>
</workbook>
</file>

<file path=xl/calcChain.xml><?xml version="1.0" encoding="utf-8"?>
<calcChain xmlns="http://schemas.openxmlformats.org/spreadsheetml/2006/main">
  <c r="L92" i="12"/>
  <c r="L93"/>
  <c r="L69"/>
  <c r="L68"/>
  <c r="L67"/>
  <c r="L66"/>
  <c r="L65"/>
  <c r="L64"/>
  <c r="L63"/>
  <c r="L62"/>
  <c r="L61"/>
  <c r="L60"/>
  <c r="L59"/>
  <c r="L58"/>
  <c r="L57"/>
  <c r="L56"/>
  <c r="L55"/>
  <c r="L84"/>
  <c r="L83"/>
  <c r="L82"/>
  <c r="L81"/>
  <c r="L80"/>
  <c r="L79"/>
  <c r="L78"/>
  <c r="L77"/>
  <c r="L76"/>
  <c r="L75"/>
  <c r="L74"/>
  <c r="L73"/>
  <c r="L72"/>
  <c r="L71"/>
  <c r="L70"/>
  <c r="L89"/>
  <c r="L88"/>
  <c r="L87"/>
  <c r="L85"/>
  <c r="L86"/>
  <c r="L18"/>
  <c r="L17"/>
  <c r="L16"/>
  <c r="L15"/>
  <c r="L14"/>
  <c r="L13"/>
  <c r="L12"/>
  <c r="L11"/>
  <c r="L10"/>
  <c r="L9"/>
  <c r="L8"/>
  <c r="L7"/>
  <c r="L6"/>
  <c r="L5"/>
  <c r="L4"/>
  <c r="L3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54"/>
  <c r="L97"/>
  <c r="L96"/>
  <c r="L95"/>
  <c r="L94"/>
  <c r="L91"/>
  <c r="L90"/>
  <c r="I1"/>
  <c r="I69" s="1"/>
  <c r="I90" l="1"/>
  <c r="I91"/>
  <c r="I92"/>
  <c r="I93"/>
  <c r="I94"/>
  <c r="I95"/>
  <c r="I96"/>
  <c r="I97"/>
  <c r="I54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3"/>
  <c r="I4"/>
  <c r="I5"/>
  <c r="I6"/>
  <c r="I7"/>
  <c r="I8"/>
  <c r="I9"/>
  <c r="I10"/>
  <c r="I11"/>
  <c r="I12"/>
  <c r="I13"/>
  <c r="I14"/>
  <c r="I15"/>
  <c r="I16"/>
  <c r="I17"/>
  <c r="I18"/>
  <c r="I86"/>
  <c r="I85"/>
  <c r="I87"/>
  <c r="I88"/>
  <c r="I89"/>
  <c r="I70"/>
  <c r="I71"/>
  <c r="I72"/>
  <c r="I73"/>
  <c r="I74"/>
  <c r="I75"/>
  <c r="I76"/>
  <c r="I77"/>
  <c r="I78"/>
  <c r="I79"/>
  <c r="I80"/>
  <c r="I81"/>
  <c r="I82"/>
  <c r="I83"/>
  <c r="I84"/>
  <c r="I55"/>
  <c r="I56"/>
  <c r="I57"/>
  <c r="I58"/>
  <c r="I59"/>
  <c r="I60"/>
  <c r="I61"/>
  <c r="I62"/>
  <c r="I63"/>
  <c r="I64"/>
  <c r="I65"/>
  <c r="I66"/>
  <c r="I67"/>
  <c r="I68"/>
</calcChain>
</file>

<file path=xl/sharedStrings.xml><?xml version="1.0" encoding="utf-8"?>
<sst xmlns="http://schemas.openxmlformats.org/spreadsheetml/2006/main" count="393" uniqueCount="155">
  <si>
    <t>Tipo</t>
  </si>
  <si>
    <t>Fecha inicio</t>
  </si>
  <si>
    <t>Fecha fin</t>
  </si>
  <si>
    <t>Indicador</t>
  </si>
  <si>
    <t>Cumplimiento</t>
  </si>
  <si>
    <t>Objetivo</t>
  </si>
  <si>
    <t>Alianzas estratégicas</t>
  </si>
  <si>
    <t>% Tiempo</t>
  </si>
  <si>
    <t>Mes actual</t>
  </si>
  <si>
    <t>Absorción de la educación superior (Posgrado)</t>
  </si>
  <si>
    <t>Estudiantes matriculados (Absorción de la educación media)</t>
  </si>
  <si>
    <t>Internacionalización de la Universidad</t>
  </si>
  <si>
    <t>Desempeño institucional en alcanzar el impacto regional</t>
  </si>
  <si>
    <t>Desarrollo institucional</t>
  </si>
  <si>
    <t>Cobertura con calidad</t>
  </si>
  <si>
    <t>Bienestar institucional</t>
  </si>
  <si>
    <t>Investigaciones, innovación y extensión</t>
  </si>
  <si>
    <t>Impacto regional</t>
  </si>
  <si>
    <t>Avance</t>
  </si>
  <si>
    <t>Cobertura de los equipamientos</t>
  </si>
  <si>
    <t>Desarrollo del Sistema de Información</t>
  </si>
  <si>
    <t>Servicios automatizados</t>
  </si>
  <si>
    <t>Optimización de la infraestructura tecnológica</t>
  </si>
  <si>
    <t>Desarrollo de las MTIC´s</t>
  </si>
  <si>
    <t>Ejecución de procesos para el desarrollo del talento humano</t>
  </si>
  <si>
    <t>Percepción de la comunidad sobre el esfuerzo institucional para mejorar el clima organizacional</t>
  </si>
  <si>
    <t>Intervención de la estructura organizacional</t>
  </si>
  <si>
    <t>Margen de optimización</t>
  </si>
  <si>
    <t>Nivel de financiamiento</t>
  </si>
  <si>
    <t>Margen de racionalización</t>
  </si>
  <si>
    <t>Formación en manejo de TIC’s (Nivel profundización)</t>
  </si>
  <si>
    <t>Formación en Pedagogía</t>
  </si>
  <si>
    <t>Formación postgraduada (Maestría)</t>
  </si>
  <si>
    <t>Formación en manejo de TIC’s (Nivel básico)</t>
  </si>
  <si>
    <t>Formación postgraduada (Doctorado)</t>
  </si>
  <si>
    <t>Formación en administración educativa</t>
  </si>
  <si>
    <t>Formación en una segunda lengua</t>
  </si>
  <si>
    <t>Nivel de satisfacción de los estudiantes con los profesores</t>
  </si>
  <si>
    <t>Nivel de satisfacción de los egresados con el programa</t>
  </si>
  <si>
    <t>Nivel de satisfacción de los estudiantes con el programa</t>
  </si>
  <si>
    <t>Nivel de satisfacción de los empleadores con el programa</t>
  </si>
  <si>
    <t>Asignaturas orientadas por profesores extranjeros visitantes</t>
  </si>
  <si>
    <t>Convenios internacionales</t>
  </si>
  <si>
    <t>Grupos registrados y reconocidos por Colciencias Pertenecientes a Redes de Investigación internacionales</t>
  </si>
  <si>
    <t>Transferencia de conocimiento al sector productivo</t>
  </si>
  <si>
    <t>Políticas públicas formuladas o intervenidas a nivel regional</t>
  </si>
  <si>
    <t>Conocimiento científico y académico de carácter regional y en red puesto a disposición de la región</t>
  </si>
  <si>
    <t>Aporte de la UTP en proyectos y/o actividades a nivel regional del componente ambiental de la agenda de la Ecorregión</t>
  </si>
  <si>
    <t>Componente</t>
  </si>
  <si>
    <t>Objetivo institucional</t>
  </si>
  <si>
    <t>Meta 2011</t>
  </si>
  <si>
    <t>Periodicidad de medición</t>
  </si>
  <si>
    <t>Nivel de satisfacción de usuarios a nivel institucional</t>
  </si>
  <si>
    <t>Nombre</t>
  </si>
  <si>
    <t>Gestión estratégica del campus</t>
  </si>
  <si>
    <t>Gestión y sostenibilidad ambiental</t>
  </si>
  <si>
    <t>Gestión de las sedes alternas</t>
  </si>
  <si>
    <t>Sostenibilidad de la infraestructura física</t>
  </si>
  <si>
    <t>Sistemas de información</t>
  </si>
  <si>
    <t>Automatización de los recursos físicos</t>
  </si>
  <si>
    <t>Sostenibilidad de hardware y software</t>
  </si>
  <si>
    <t>Sistemas de comunicación</t>
  </si>
  <si>
    <t>Procesos de gestión humana</t>
  </si>
  <si>
    <t>Cultura organizacional</t>
  </si>
  <si>
    <t>Estructura organizacional</t>
  </si>
  <si>
    <t>Gestión de procesos</t>
  </si>
  <si>
    <t>Optimización de ingresos</t>
  </si>
  <si>
    <t>Nuevas lineas de financiamiento</t>
  </si>
  <si>
    <t>Racionalización del uso de los recursos</t>
  </si>
  <si>
    <t>Educabilidad</t>
  </si>
  <si>
    <t>Aprendibilidad</t>
  </si>
  <si>
    <t>Educatividad</t>
  </si>
  <si>
    <t>Enseñabilidad</t>
  </si>
  <si>
    <t>Cobertura</t>
  </si>
  <si>
    <t>Creación y transformación del conocimiento</t>
  </si>
  <si>
    <t>Transferencia o aplicación del conocimiento</t>
  </si>
  <si>
    <t>Generación de desarrollo social y cultural</t>
  </si>
  <si>
    <t>Gestión de la información en Internacionalización</t>
  </si>
  <si>
    <t>Direccionamiento estratégico de los ámbitos de la tecnología y la producción</t>
  </si>
  <si>
    <t>Direccionamiento estratégico del ámbito del conocimiento</t>
  </si>
  <si>
    <t>Direccionamiento estratégico del ámbito de la sociedad y el ambiente</t>
  </si>
  <si>
    <t>Vigilancia e inteligencia competitiva y del entorno</t>
  </si>
  <si>
    <t>Gestión del marketing (Social e institucional)</t>
  </si>
  <si>
    <t>Gestión humana y organizacional</t>
  </si>
  <si>
    <t>Eficiencia administrativa (%)</t>
  </si>
  <si>
    <t>Índice de construcción (%)</t>
  </si>
  <si>
    <t>Área en conservación  (%)</t>
  </si>
  <si>
    <t>Atención de necesidades externas  (%)</t>
  </si>
  <si>
    <t>Número de alianzas estratégicas activas (U.A)</t>
  </si>
  <si>
    <t>Participación de los grupos de interés en las alianzas de la institución (%)</t>
  </si>
  <si>
    <t>Tiempo promedio de formalización de una alianza (Meses) (Prom)</t>
  </si>
  <si>
    <t>Vigilancia e inteligencia competitiva (Identificación de información) (Días) (Prom)</t>
  </si>
  <si>
    <t>Políticas públicas nuevas o mejoradas (U.A)</t>
  </si>
  <si>
    <t>Acuerdos generados para trabajo conjunto en la movilización (Reeditores) (U.A)</t>
  </si>
  <si>
    <t>Facultades involucradas en las alianzas establecidas (Prom)</t>
  </si>
  <si>
    <t>Número de alianzas articuladas (U.A)</t>
  </si>
  <si>
    <t>Internacionalización de la Universidad (%)</t>
  </si>
  <si>
    <t>Membresías y participaciones en asociaciones internacionales (U.A)</t>
  </si>
  <si>
    <t>Desarrollo y promoción del bilingüismo (Docentes) (U.A)</t>
  </si>
  <si>
    <t>Pares académicos (U.A)</t>
  </si>
  <si>
    <t>Desarrollo y promoción del bilingüismo (Administrativos) (U.A)</t>
  </si>
  <si>
    <t>Movilidad de estudiantes (Estudiantes UTP en el extranjero) (U.A)</t>
  </si>
  <si>
    <t>Organización de eventos internacionales (U.A)</t>
  </si>
  <si>
    <t>Movilidad de estudiantes (Estudiantes extranjeros en la UTP) (U.A)</t>
  </si>
  <si>
    <t>N° de docentes que salen al exterior (U.A)</t>
  </si>
  <si>
    <t>N° de docentes que dan ponencias (U.A)</t>
  </si>
  <si>
    <t>Desarrollo y promoción del bilingüismo (Estudiantes) (%)</t>
  </si>
  <si>
    <t>Gestión de la información (%)</t>
  </si>
  <si>
    <t>Porcentaje de patentes en trámite o aprobadas que hayan sido comercializadas (%)</t>
  </si>
  <si>
    <t>Porcentaje de software y libros que hayan sido comercializados (%)</t>
  </si>
  <si>
    <t>Número de artículos publicados en los index internacionales (U.A)</t>
  </si>
  <si>
    <t>Porcentaje de proyectos de investigación apropiados por la sociedad (%)</t>
  </si>
  <si>
    <t>Número de artículos publicados en revistas indexadas (U.A)</t>
  </si>
  <si>
    <t>Número de obras de creación artística, libro o capítulo de libro resultado de investigación (U.A)</t>
  </si>
  <si>
    <t>Número de empresas de base tecnológica incubadas (U.A)</t>
  </si>
  <si>
    <t>Registro de propiedad intelectual (U.A)</t>
  </si>
  <si>
    <t>Porcentaje de proyectos de investigación donde se evidencie la implementación de nuevos procesos y/o servicios, creación de nuevos productos e inventos (%)</t>
  </si>
  <si>
    <t>Número de citaciones de investigadores de la Universidad en revistas indexadas internacionales (U.A)</t>
  </si>
  <si>
    <t>Número de grupos de investigación que participan en observatorios sociales de impacto regional (U.A)</t>
  </si>
  <si>
    <t>Porcentaje de proyectos de investigación que son utilizados como insumo para el desarollo de políticas públicas (%)</t>
  </si>
  <si>
    <t>Porcentaje de grupos de investigación reconocidos por Colciencias (%)</t>
  </si>
  <si>
    <t>Porcentaje de grupos de investigación vinculados en los programas de maestría y doctorado (%)</t>
  </si>
  <si>
    <t>Número de grupos de investigación participando en redes (U.A)</t>
  </si>
  <si>
    <t>Programas acreditados de alta calidad (Posgrado) (%)</t>
  </si>
  <si>
    <t>Estudiantes graduados por cohorte (Prom)</t>
  </si>
  <si>
    <t>Programas acreditados de alta calidad (Pregrado) (%)</t>
  </si>
  <si>
    <t>Nivel de satisfacción de empleadores con los egresados graduados (Prom)</t>
  </si>
  <si>
    <t>Estudiantes con reconocimiento de "estudiante distinguido" (%)</t>
  </si>
  <si>
    <t>Estudiantes con calificación en evaluaciones de calidad de la educación superior por encima de la media nacional (%)</t>
  </si>
  <si>
    <t>Ocupación del egresado graduado en su perfil profesional (%)</t>
  </si>
  <si>
    <t>Retención estudiantil (%)</t>
  </si>
  <si>
    <t>Promedio ponderado de duración de estudios (Prom)</t>
  </si>
  <si>
    <t>Formación permanente (%)</t>
  </si>
  <si>
    <t>Programas en cada nivel (Posgrado) (%)</t>
  </si>
  <si>
    <t>Oferta de programas (%)</t>
  </si>
  <si>
    <t>Estudiantes en cada nivel (Pregrado) (%)</t>
  </si>
  <si>
    <t>Programas de cada nivel (Pregrado) (%)</t>
  </si>
  <si>
    <t>Estudiantes en cada nivel (Posgrado) (%)</t>
  </si>
  <si>
    <t>Planta docente (Planta medio tiempo) (%)</t>
  </si>
  <si>
    <t>Planta docente (Transitorio medio tiempo) (%)</t>
  </si>
  <si>
    <t>Planta docente (Planta Tiempo completo) (%)</t>
  </si>
  <si>
    <t>Planta docente (Transitorio tiempo completo) (%)</t>
  </si>
  <si>
    <t>Inversión (Estudiantes por profesor en docencia directa) (Razón)</t>
  </si>
  <si>
    <t>Planta docente (Catedrático) (%)</t>
  </si>
  <si>
    <t>Inversión (Estudiantes por equipo de cómputo) (Razón)</t>
  </si>
  <si>
    <t>Calidad de vida en contextos universitarios con responsabilidad social (Prom)</t>
  </si>
  <si>
    <t>Nivel de internacionalización</t>
  </si>
  <si>
    <t>7. Alianzas estratégicas</t>
  </si>
  <si>
    <t>3. Bienestar institucional</t>
  </si>
  <si>
    <t>2. Cobertura con calidad</t>
  </si>
  <si>
    <t>1. Desarrollo institucional</t>
  </si>
  <si>
    <t>6. Impacto regional</t>
  </si>
  <si>
    <t>5. Internacionalización de la Universidad</t>
  </si>
  <si>
    <t>4. Investigaciones, innovación y extensión</t>
  </si>
  <si>
    <t>CUADRO DE CONTROL 2011 - SISTEMA DE GERENCIA PDI
OFICINA DE PLANEACIÓN
UNIVERSIDAD TECNOLÓGICA DE PEREIRA</t>
  </si>
</sst>
</file>

<file path=xl/styles.xml><?xml version="1.0" encoding="utf-8"?>
<styleSheet xmlns="http://schemas.openxmlformats.org/spreadsheetml/2006/main">
  <numFmts count="1">
    <numFmt numFmtId="164" formatCode="[$-101280A]General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6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0</xdr:row>
      <xdr:rowOff>258536</xdr:rowOff>
    </xdr:from>
    <xdr:to>
      <xdr:col>2</xdr:col>
      <xdr:colOff>1319893</xdr:colOff>
      <xdr:row>0</xdr:row>
      <xdr:rowOff>1165588</xdr:rowOff>
    </xdr:to>
    <xdr:pic>
      <xdr:nvPicPr>
        <xdr:cNvPr id="2" name="1 Imagen" descr="identificador B-N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1036" y="258536"/>
          <a:ext cx="1973036" cy="907052"/>
        </a:xfrm>
        <a:prstGeom prst="rect">
          <a:avLst/>
        </a:prstGeom>
      </xdr:spPr>
    </xdr:pic>
    <xdr:clientData/>
  </xdr:twoCellAnchor>
  <xdr:twoCellAnchor editAs="oneCell">
    <xdr:from>
      <xdr:col>10</xdr:col>
      <xdr:colOff>966109</xdr:colOff>
      <xdr:row>0</xdr:row>
      <xdr:rowOff>190499</xdr:rowOff>
    </xdr:from>
    <xdr:to>
      <xdr:col>11</xdr:col>
      <xdr:colOff>691415</xdr:colOff>
      <xdr:row>0</xdr:row>
      <xdr:rowOff>1130753</xdr:rowOff>
    </xdr:to>
    <xdr:pic>
      <xdr:nvPicPr>
        <xdr:cNvPr id="3" name="2 Imagen" descr="Logo PD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9073" y="190499"/>
          <a:ext cx="841092" cy="94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5"/>
  <sheetViews>
    <sheetView tabSelected="1" zoomScale="70" zoomScaleNormal="70" workbookViewId="0">
      <pane ySplit="2" topLeftCell="A3" activePane="bottomLeft" state="frozen"/>
      <selection activeCell="D2" sqref="D2"/>
      <selection pane="bottomLeft" activeCell="L93" sqref="L93"/>
    </sheetView>
  </sheetViews>
  <sheetFormatPr baseColWidth="10" defaultColWidth="0" defaultRowHeight="15" zeroHeight="1"/>
  <cols>
    <col min="1" max="1" width="11.42578125" style="5" customWidth="1"/>
    <col min="2" max="2" width="16.42578125" style="6" customWidth="1"/>
    <col min="3" max="3" width="40.28515625" style="6" bestFit="1" customWidth="1"/>
    <col min="4" max="4" width="44.5703125" style="6" customWidth="1"/>
    <col min="5" max="5" width="42.7109375" style="5" customWidth="1"/>
    <col min="6" max="6" width="20.7109375" style="5" hidden="1" customWidth="1"/>
    <col min="7" max="8" width="11.5703125" style="5" hidden="1" customWidth="1"/>
    <col min="9" max="9" width="11.7109375" style="5" hidden="1" customWidth="1"/>
    <col min="10" max="10" width="20.85546875" style="5" customWidth="1"/>
    <col min="11" max="11" width="16.7109375" style="7" customWidth="1"/>
    <col min="12" max="12" width="24.42578125" style="5" bestFit="1" customWidth="1"/>
    <col min="13" max="13" width="11.42578125" style="5" customWidth="1"/>
    <col min="14" max="16" width="11.42578125" style="5" hidden="1"/>
    <col min="17" max="17" width="0" style="5" hidden="1"/>
    <col min="18" max="20" width="11.42578125" style="5" hidden="1"/>
    <col min="21" max="21" width="0" style="5" hidden="1"/>
    <col min="22" max="16384" width="11.42578125" style="5" hidden="1"/>
  </cols>
  <sheetData>
    <row r="1" spans="2:12" ht="108" customHeight="1">
      <c r="D1" s="20" t="s">
        <v>154</v>
      </c>
      <c r="E1" s="20"/>
      <c r="H1" s="5" t="s">
        <v>8</v>
      </c>
      <c r="I1" s="5">
        <f ca="1">MONTH(TODAY())</f>
        <v>11</v>
      </c>
    </row>
    <row r="2" spans="2:12" ht="30">
      <c r="B2" s="18" t="s">
        <v>0</v>
      </c>
      <c r="C2" s="18" t="s">
        <v>53</v>
      </c>
      <c r="D2" s="18" t="s">
        <v>49</v>
      </c>
      <c r="E2" s="19" t="s">
        <v>3</v>
      </c>
      <c r="F2" s="18" t="s">
        <v>51</v>
      </c>
      <c r="G2" s="18" t="s">
        <v>1</v>
      </c>
      <c r="H2" s="18" t="s">
        <v>2</v>
      </c>
      <c r="I2" s="19" t="s">
        <v>7</v>
      </c>
      <c r="J2" s="19" t="s">
        <v>50</v>
      </c>
      <c r="K2" s="18" t="s">
        <v>18</v>
      </c>
      <c r="L2" s="18" t="s">
        <v>4</v>
      </c>
    </row>
    <row r="3" spans="2:12" ht="105" customHeight="1">
      <c r="B3" s="2" t="s">
        <v>5</v>
      </c>
      <c r="C3" s="2" t="s">
        <v>13</v>
      </c>
      <c r="D3" s="2" t="s">
        <v>150</v>
      </c>
      <c r="E3" s="8" t="s">
        <v>84</v>
      </c>
      <c r="F3" s="9"/>
      <c r="G3" s="2">
        <v>1</v>
      </c>
      <c r="H3" s="2">
        <v>12</v>
      </c>
      <c r="I3" s="10">
        <f t="shared" ref="I3:I34" ca="1" si="0">IF((($I$1-G3+1)/(H3-G3+1))&gt;100%, "100%", (($I$1-G3+1)/(H3-G3+1)))</f>
        <v>0.91666666666666663</v>
      </c>
      <c r="J3" s="4">
        <v>60.37</v>
      </c>
      <c r="K3" s="4">
        <v>55.83</v>
      </c>
      <c r="L3" s="11">
        <f t="shared" ref="L3:L34" si="1">IF(J3=0,"N.A",IF(J3&gt;0,K3/J3,0))</f>
        <v>0.92479708464469113</v>
      </c>
    </row>
    <row r="4" spans="2:12" ht="45" customHeight="1">
      <c r="B4" s="2" t="s">
        <v>48</v>
      </c>
      <c r="C4" s="12" t="s">
        <v>54</v>
      </c>
      <c r="D4" s="2" t="s">
        <v>150</v>
      </c>
      <c r="E4" s="8" t="s">
        <v>85</v>
      </c>
      <c r="F4" s="13"/>
      <c r="G4" s="2">
        <v>1</v>
      </c>
      <c r="H4" s="2">
        <v>12</v>
      </c>
      <c r="I4" s="10">
        <f t="shared" ca="1" si="0"/>
        <v>0.91666666666666663</v>
      </c>
      <c r="J4" s="4">
        <v>2.2000000000000002</v>
      </c>
      <c r="K4" s="4">
        <v>2.19</v>
      </c>
      <c r="L4" s="11">
        <f t="shared" si="1"/>
        <v>0.99545454545454537</v>
      </c>
    </row>
    <row r="5" spans="2:12" ht="15" customHeight="1">
      <c r="B5" s="2" t="s">
        <v>48</v>
      </c>
      <c r="C5" s="12" t="s">
        <v>55</v>
      </c>
      <c r="D5" s="2" t="s">
        <v>150</v>
      </c>
      <c r="E5" s="8" t="s">
        <v>86</v>
      </c>
      <c r="F5" s="13"/>
      <c r="G5" s="2">
        <v>1</v>
      </c>
      <c r="H5" s="2">
        <v>12</v>
      </c>
      <c r="I5" s="10">
        <f t="shared" ca="1" si="0"/>
        <v>0.91666666666666663</v>
      </c>
      <c r="J5" s="4">
        <v>61.41</v>
      </c>
      <c r="K5" s="4">
        <v>61.41</v>
      </c>
      <c r="L5" s="11">
        <f t="shared" si="1"/>
        <v>1</v>
      </c>
    </row>
    <row r="6" spans="2:12" ht="90" customHeight="1">
      <c r="B6" s="2" t="s">
        <v>48</v>
      </c>
      <c r="C6" s="12" t="s">
        <v>56</v>
      </c>
      <c r="D6" s="2" t="s">
        <v>150</v>
      </c>
      <c r="E6" s="8" t="s">
        <v>87</v>
      </c>
      <c r="F6" s="13"/>
      <c r="G6" s="2">
        <v>1</v>
      </c>
      <c r="H6" s="2">
        <v>12</v>
      </c>
      <c r="I6" s="10">
        <f t="shared" ca="1" si="0"/>
        <v>0.91666666666666663</v>
      </c>
      <c r="J6" s="4">
        <v>70</v>
      </c>
      <c r="K6" s="4">
        <v>70</v>
      </c>
      <c r="L6" s="11">
        <f t="shared" si="1"/>
        <v>1</v>
      </c>
    </row>
    <row r="7" spans="2:12" ht="45" customHeight="1">
      <c r="B7" s="2" t="s">
        <v>48</v>
      </c>
      <c r="C7" s="12" t="s">
        <v>57</v>
      </c>
      <c r="D7" s="2" t="s">
        <v>150</v>
      </c>
      <c r="E7" s="8" t="s">
        <v>19</v>
      </c>
      <c r="F7" s="13"/>
      <c r="G7" s="2">
        <v>1</v>
      </c>
      <c r="H7" s="2">
        <v>12</v>
      </c>
      <c r="I7" s="10">
        <f t="shared" ca="1" si="0"/>
        <v>0.91666666666666663</v>
      </c>
      <c r="J7" s="4">
        <v>70</v>
      </c>
      <c r="K7" s="4">
        <v>67</v>
      </c>
      <c r="L7" s="11">
        <f t="shared" si="1"/>
        <v>0.95714285714285718</v>
      </c>
    </row>
    <row r="8" spans="2:12" ht="92.25" customHeight="1">
      <c r="B8" s="2" t="s">
        <v>48</v>
      </c>
      <c r="C8" s="2" t="s">
        <v>58</v>
      </c>
      <c r="D8" s="2" t="s">
        <v>150</v>
      </c>
      <c r="E8" s="8" t="s">
        <v>20</v>
      </c>
      <c r="F8" s="13"/>
      <c r="G8" s="2">
        <v>1</v>
      </c>
      <c r="H8" s="2">
        <v>12</v>
      </c>
      <c r="I8" s="10">
        <f t="shared" ca="1" si="0"/>
        <v>0.91666666666666663</v>
      </c>
      <c r="J8" s="4">
        <v>44.8</v>
      </c>
      <c r="K8" s="4">
        <v>43</v>
      </c>
      <c r="L8" s="11">
        <f t="shared" si="1"/>
        <v>0.9598214285714286</v>
      </c>
    </row>
    <row r="9" spans="2:12" ht="69.75" customHeight="1">
      <c r="B9" s="2" t="s">
        <v>48</v>
      </c>
      <c r="C9" s="2" t="s">
        <v>59</v>
      </c>
      <c r="D9" s="2" t="s">
        <v>150</v>
      </c>
      <c r="E9" s="8" t="s">
        <v>21</v>
      </c>
      <c r="F9" s="14"/>
      <c r="G9" s="2">
        <v>1</v>
      </c>
      <c r="H9" s="2">
        <v>12</v>
      </c>
      <c r="I9" s="10">
        <f t="shared" ca="1" si="0"/>
        <v>0.91666666666666663</v>
      </c>
      <c r="J9" s="4">
        <v>22.5</v>
      </c>
      <c r="K9" s="4">
        <v>21.5</v>
      </c>
      <c r="L9" s="11">
        <f t="shared" si="1"/>
        <v>0.9555555555555556</v>
      </c>
    </row>
    <row r="10" spans="2:12" ht="30" customHeight="1">
      <c r="B10" s="2" t="s">
        <v>48</v>
      </c>
      <c r="C10" s="12" t="s">
        <v>60</v>
      </c>
      <c r="D10" s="2" t="s">
        <v>150</v>
      </c>
      <c r="E10" s="8" t="s">
        <v>22</v>
      </c>
      <c r="F10" s="14"/>
      <c r="G10" s="2">
        <v>1</v>
      </c>
      <c r="H10" s="2">
        <v>12</v>
      </c>
      <c r="I10" s="10">
        <f t="shared" ca="1" si="0"/>
        <v>0.91666666666666663</v>
      </c>
      <c r="J10" s="4">
        <v>58.6</v>
      </c>
      <c r="K10" s="4">
        <v>58.3</v>
      </c>
      <c r="L10" s="11">
        <f t="shared" si="1"/>
        <v>0.99488054607508525</v>
      </c>
    </row>
    <row r="11" spans="2:12" ht="109.5" customHeight="1">
      <c r="B11" s="2" t="s">
        <v>48</v>
      </c>
      <c r="C11" s="12" t="s">
        <v>61</v>
      </c>
      <c r="D11" s="2" t="s">
        <v>150</v>
      </c>
      <c r="E11" s="8" t="s">
        <v>23</v>
      </c>
      <c r="F11" s="14"/>
      <c r="G11" s="2">
        <v>1</v>
      </c>
      <c r="H11" s="2">
        <v>12</v>
      </c>
      <c r="I11" s="10">
        <f t="shared" ca="1" si="0"/>
        <v>0.91666666666666663</v>
      </c>
      <c r="J11" s="4">
        <v>58.7</v>
      </c>
      <c r="K11" s="4">
        <v>58.5</v>
      </c>
      <c r="L11" s="11">
        <f t="shared" si="1"/>
        <v>0.99659284497444633</v>
      </c>
    </row>
    <row r="12" spans="2:12" ht="246.75" customHeight="1">
      <c r="B12" s="2" t="s">
        <v>48</v>
      </c>
      <c r="C12" s="12" t="s">
        <v>62</v>
      </c>
      <c r="D12" s="2" t="s">
        <v>150</v>
      </c>
      <c r="E12" s="8" t="s">
        <v>24</v>
      </c>
      <c r="F12" s="14"/>
      <c r="G12" s="2">
        <v>1</v>
      </c>
      <c r="H12" s="2">
        <v>12</v>
      </c>
      <c r="I12" s="10">
        <f t="shared" ca="1" si="0"/>
        <v>0.91666666666666663</v>
      </c>
      <c r="J12" s="4">
        <v>20</v>
      </c>
      <c r="K12" s="4">
        <v>19.72</v>
      </c>
      <c r="L12" s="11">
        <f t="shared" si="1"/>
        <v>0.98599999999999999</v>
      </c>
    </row>
    <row r="13" spans="2:12" ht="124.5" customHeight="1">
      <c r="B13" s="2" t="s">
        <v>48</v>
      </c>
      <c r="C13" s="12" t="s">
        <v>63</v>
      </c>
      <c r="D13" s="2" t="s">
        <v>150</v>
      </c>
      <c r="E13" s="8" t="s">
        <v>25</v>
      </c>
      <c r="F13" s="14"/>
      <c r="G13" s="2">
        <v>1</v>
      </c>
      <c r="H13" s="2">
        <v>12</v>
      </c>
      <c r="I13" s="10">
        <f t="shared" ca="1" si="0"/>
        <v>0.91666666666666663</v>
      </c>
      <c r="J13" s="4">
        <v>70</v>
      </c>
      <c r="K13" s="4">
        <v>91</v>
      </c>
      <c r="L13" s="11">
        <f t="shared" si="1"/>
        <v>1.3</v>
      </c>
    </row>
    <row r="14" spans="2:12" ht="15" customHeight="1">
      <c r="B14" s="2" t="s">
        <v>48</v>
      </c>
      <c r="C14" s="2" t="s">
        <v>64</v>
      </c>
      <c r="D14" s="2" t="s">
        <v>150</v>
      </c>
      <c r="E14" s="8" t="s">
        <v>26</v>
      </c>
      <c r="F14" s="14"/>
      <c r="G14" s="2">
        <v>1</v>
      </c>
      <c r="H14" s="2">
        <v>12</v>
      </c>
      <c r="I14" s="10">
        <f t="shared" ca="1" si="0"/>
        <v>0.91666666666666663</v>
      </c>
      <c r="J14" s="4">
        <v>58</v>
      </c>
      <c r="K14" s="4">
        <v>49.9</v>
      </c>
      <c r="L14" s="11">
        <f t="shared" si="1"/>
        <v>0.8603448275862069</v>
      </c>
    </row>
    <row r="15" spans="2:12" ht="102" customHeight="1">
      <c r="B15" s="2" t="s">
        <v>48</v>
      </c>
      <c r="C15" s="2" t="s">
        <v>65</v>
      </c>
      <c r="D15" s="2" t="s">
        <v>150</v>
      </c>
      <c r="E15" s="8" t="s">
        <v>52</v>
      </c>
      <c r="F15" s="14"/>
      <c r="G15" s="2">
        <v>1</v>
      </c>
      <c r="H15" s="2">
        <v>12</v>
      </c>
      <c r="I15" s="10">
        <f t="shared" ca="1" si="0"/>
        <v>0.91666666666666663</v>
      </c>
      <c r="J15" s="4">
        <v>84</v>
      </c>
      <c r="K15" s="4">
        <v>89.8</v>
      </c>
      <c r="L15" s="11">
        <f t="shared" si="1"/>
        <v>1.069047619047619</v>
      </c>
    </row>
    <row r="16" spans="2:12" ht="65.25" customHeight="1">
      <c r="B16" s="2" t="s">
        <v>48</v>
      </c>
      <c r="C16" s="12" t="s">
        <v>66</v>
      </c>
      <c r="D16" s="2" t="s">
        <v>150</v>
      </c>
      <c r="E16" s="8" t="s">
        <v>27</v>
      </c>
      <c r="F16" s="14"/>
      <c r="G16" s="2">
        <v>1</v>
      </c>
      <c r="H16" s="2">
        <v>12</v>
      </c>
      <c r="I16" s="10">
        <f t="shared" ca="1" si="0"/>
        <v>0.91666666666666663</v>
      </c>
      <c r="J16" s="4">
        <v>80</v>
      </c>
      <c r="K16" s="4">
        <v>40</v>
      </c>
      <c r="L16" s="11">
        <f t="shared" si="1"/>
        <v>0.5</v>
      </c>
    </row>
    <row r="17" spans="2:12" ht="51.75" customHeight="1">
      <c r="B17" s="2" t="s">
        <v>48</v>
      </c>
      <c r="C17" s="12" t="s">
        <v>67</v>
      </c>
      <c r="D17" s="2" t="s">
        <v>150</v>
      </c>
      <c r="E17" s="8" t="s">
        <v>28</v>
      </c>
      <c r="F17" s="14"/>
      <c r="G17" s="2">
        <v>1</v>
      </c>
      <c r="H17" s="2">
        <v>12</v>
      </c>
      <c r="I17" s="10">
        <f t="shared" ca="1" si="0"/>
        <v>0.91666666666666663</v>
      </c>
      <c r="J17" s="4">
        <v>20</v>
      </c>
      <c r="K17" s="4">
        <v>20</v>
      </c>
      <c r="L17" s="11">
        <f t="shared" si="1"/>
        <v>1</v>
      </c>
    </row>
    <row r="18" spans="2:12" ht="105.75" customHeight="1">
      <c r="B18" s="2" t="s">
        <v>48</v>
      </c>
      <c r="C18" s="12" t="s">
        <v>68</v>
      </c>
      <c r="D18" s="2" t="s">
        <v>150</v>
      </c>
      <c r="E18" s="8" t="s">
        <v>29</v>
      </c>
      <c r="F18" s="14"/>
      <c r="G18" s="2">
        <v>1</v>
      </c>
      <c r="H18" s="2">
        <v>12</v>
      </c>
      <c r="I18" s="10">
        <f t="shared" ca="1" si="0"/>
        <v>0.91666666666666663</v>
      </c>
      <c r="J18" s="4">
        <v>88</v>
      </c>
      <c r="K18" s="4">
        <v>81</v>
      </c>
      <c r="L18" s="11">
        <f t="shared" si="1"/>
        <v>0.92045454545454541</v>
      </c>
    </row>
    <row r="19" spans="2:12" ht="89.25" customHeight="1">
      <c r="B19" s="2" t="s">
        <v>5</v>
      </c>
      <c r="C19" s="2" t="s">
        <v>14</v>
      </c>
      <c r="D19" s="2" t="s">
        <v>149</v>
      </c>
      <c r="E19" s="8" t="s">
        <v>10</v>
      </c>
      <c r="F19" s="9"/>
      <c r="G19" s="2">
        <v>1</v>
      </c>
      <c r="H19" s="2">
        <v>12</v>
      </c>
      <c r="I19" s="10">
        <f t="shared" ca="1" si="0"/>
        <v>0.91666666666666663</v>
      </c>
      <c r="J19" s="4">
        <v>45</v>
      </c>
      <c r="K19" s="4">
        <v>28.95</v>
      </c>
      <c r="L19" s="11">
        <f t="shared" si="1"/>
        <v>0.64333333333333331</v>
      </c>
    </row>
    <row r="20" spans="2:12" ht="60" customHeight="1">
      <c r="B20" s="2" t="s">
        <v>5</v>
      </c>
      <c r="C20" s="2" t="s">
        <v>14</v>
      </c>
      <c r="D20" s="2" t="s">
        <v>149</v>
      </c>
      <c r="E20" s="8" t="s">
        <v>9</v>
      </c>
      <c r="F20" s="9"/>
      <c r="G20" s="2">
        <v>1</v>
      </c>
      <c r="H20" s="2">
        <v>12</v>
      </c>
      <c r="I20" s="10">
        <f t="shared" ca="1" si="0"/>
        <v>0.91666666666666663</v>
      </c>
      <c r="J20" s="4">
        <v>19.3</v>
      </c>
      <c r="K20" s="4">
        <v>16.45</v>
      </c>
      <c r="L20" s="11">
        <f t="shared" si="1"/>
        <v>0.8523316062176165</v>
      </c>
    </row>
    <row r="21" spans="2:12" ht="30" customHeight="1">
      <c r="B21" s="2" t="s">
        <v>5</v>
      </c>
      <c r="C21" s="2" t="s">
        <v>14</v>
      </c>
      <c r="D21" s="2" t="s">
        <v>149</v>
      </c>
      <c r="E21" s="8" t="s">
        <v>124</v>
      </c>
      <c r="F21" s="9"/>
      <c r="G21" s="2">
        <v>1</v>
      </c>
      <c r="H21" s="2">
        <v>12</v>
      </c>
      <c r="I21" s="10">
        <f t="shared" ca="1" si="0"/>
        <v>0.91666666666666663</v>
      </c>
      <c r="J21" s="4">
        <v>29</v>
      </c>
      <c r="K21" s="4">
        <v>33.5</v>
      </c>
      <c r="L21" s="11">
        <f t="shared" si="1"/>
        <v>1.1551724137931034</v>
      </c>
    </row>
    <row r="22" spans="2:12" ht="45" customHeight="1">
      <c r="B22" s="2" t="s">
        <v>5</v>
      </c>
      <c r="C22" s="2" t="s">
        <v>14</v>
      </c>
      <c r="D22" s="2" t="s">
        <v>149</v>
      </c>
      <c r="E22" s="8" t="s">
        <v>125</v>
      </c>
      <c r="F22" s="9"/>
      <c r="G22" s="2">
        <v>1</v>
      </c>
      <c r="H22" s="2">
        <v>12</v>
      </c>
      <c r="I22" s="10">
        <f t="shared" ca="1" si="0"/>
        <v>0.91666666666666663</v>
      </c>
      <c r="J22" s="4">
        <v>71.430000000000007</v>
      </c>
      <c r="K22" s="4">
        <v>55</v>
      </c>
      <c r="L22" s="11">
        <f t="shared" si="1"/>
        <v>0.76998460030799376</v>
      </c>
    </row>
    <row r="23" spans="2:12" ht="45" customHeight="1">
      <c r="B23" s="2" t="s">
        <v>5</v>
      </c>
      <c r="C23" s="2" t="s">
        <v>14</v>
      </c>
      <c r="D23" s="2" t="s">
        <v>149</v>
      </c>
      <c r="E23" s="8" t="s">
        <v>123</v>
      </c>
      <c r="F23" s="9"/>
      <c r="G23" s="2">
        <v>1</v>
      </c>
      <c r="H23" s="2">
        <v>12</v>
      </c>
      <c r="I23" s="10">
        <f t="shared" ca="1" si="0"/>
        <v>0.91666666666666663</v>
      </c>
      <c r="J23" s="4">
        <v>20</v>
      </c>
      <c r="K23" s="4">
        <v>0</v>
      </c>
      <c r="L23" s="11">
        <f t="shared" si="1"/>
        <v>0</v>
      </c>
    </row>
    <row r="24" spans="2:12" ht="45" customHeight="1">
      <c r="B24" s="2" t="s">
        <v>48</v>
      </c>
      <c r="C24" s="1" t="s">
        <v>69</v>
      </c>
      <c r="D24" s="2" t="s">
        <v>149</v>
      </c>
      <c r="E24" s="8" t="s">
        <v>128</v>
      </c>
      <c r="F24" s="14"/>
      <c r="G24" s="2">
        <v>1</v>
      </c>
      <c r="H24" s="2">
        <v>12</v>
      </c>
      <c r="I24" s="10">
        <f t="shared" ca="1" si="0"/>
        <v>0.91666666666666663</v>
      </c>
      <c r="J24" s="4">
        <v>58</v>
      </c>
      <c r="K24" s="4">
        <v>63.14</v>
      </c>
      <c r="L24" s="11">
        <f t="shared" si="1"/>
        <v>1.0886206896551724</v>
      </c>
    </row>
    <row r="25" spans="2:12" ht="45" customHeight="1">
      <c r="B25" s="2" t="s">
        <v>48</v>
      </c>
      <c r="C25" s="1" t="s">
        <v>69</v>
      </c>
      <c r="D25" s="2" t="s">
        <v>149</v>
      </c>
      <c r="E25" s="8" t="s">
        <v>127</v>
      </c>
      <c r="F25" s="14"/>
      <c r="G25" s="2">
        <v>1</v>
      </c>
      <c r="H25" s="2">
        <v>12</v>
      </c>
      <c r="I25" s="10">
        <f t="shared" ca="1" si="0"/>
        <v>0.91666666666666663</v>
      </c>
      <c r="J25" s="4">
        <v>47.6</v>
      </c>
      <c r="K25" s="4">
        <v>16.89</v>
      </c>
      <c r="L25" s="11">
        <f t="shared" si="1"/>
        <v>0.35483193277310926</v>
      </c>
    </row>
    <row r="26" spans="2:12" ht="30" customHeight="1">
      <c r="B26" s="2" t="s">
        <v>48</v>
      </c>
      <c r="C26" s="1" t="s">
        <v>69</v>
      </c>
      <c r="D26" s="2" t="s">
        <v>149</v>
      </c>
      <c r="E26" s="8" t="s">
        <v>129</v>
      </c>
      <c r="F26" s="13"/>
      <c r="G26" s="2">
        <v>1</v>
      </c>
      <c r="H26" s="2">
        <v>12</v>
      </c>
      <c r="I26" s="10">
        <f t="shared" ca="1" si="0"/>
        <v>0.91666666666666663</v>
      </c>
      <c r="J26" s="4">
        <v>73.599999999999994</v>
      </c>
      <c r="K26" s="4">
        <v>92.41</v>
      </c>
      <c r="L26" s="11">
        <f t="shared" si="1"/>
        <v>1.2555706521739132</v>
      </c>
    </row>
    <row r="27" spans="2:12" ht="30" customHeight="1">
      <c r="B27" s="2" t="s">
        <v>48</v>
      </c>
      <c r="C27" s="1" t="s">
        <v>69</v>
      </c>
      <c r="D27" s="2" t="s">
        <v>149</v>
      </c>
      <c r="E27" s="8" t="s">
        <v>126</v>
      </c>
      <c r="F27" s="14"/>
      <c r="G27" s="2">
        <v>1</v>
      </c>
      <c r="H27" s="2">
        <v>12</v>
      </c>
      <c r="I27" s="10">
        <f t="shared" ca="1" si="0"/>
        <v>0.91666666666666663</v>
      </c>
      <c r="J27" s="4">
        <v>78</v>
      </c>
      <c r="K27" s="4">
        <v>88.6</v>
      </c>
      <c r="L27" s="11">
        <f t="shared" si="1"/>
        <v>1.1358974358974359</v>
      </c>
    </row>
    <row r="28" spans="2:12" ht="60" customHeight="1">
      <c r="B28" s="2" t="s">
        <v>48</v>
      </c>
      <c r="C28" s="2" t="s">
        <v>70</v>
      </c>
      <c r="D28" s="2" t="s">
        <v>149</v>
      </c>
      <c r="E28" s="8" t="s">
        <v>130</v>
      </c>
      <c r="F28" s="14"/>
      <c r="G28" s="2">
        <v>1</v>
      </c>
      <c r="H28" s="2">
        <v>12</v>
      </c>
      <c r="I28" s="10">
        <f t="shared" ca="1" si="0"/>
        <v>0.91666666666666663</v>
      </c>
      <c r="J28" s="4">
        <v>90.09</v>
      </c>
      <c r="K28" s="4">
        <v>87.58</v>
      </c>
      <c r="L28" s="11">
        <f t="shared" si="1"/>
        <v>0.97213897213897205</v>
      </c>
    </row>
    <row r="29" spans="2:12" ht="30" customHeight="1">
      <c r="B29" s="2" t="s">
        <v>48</v>
      </c>
      <c r="C29" s="2" t="s">
        <v>70</v>
      </c>
      <c r="D29" s="2" t="s">
        <v>149</v>
      </c>
      <c r="E29" s="8" t="s">
        <v>131</v>
      </c>
      <c r="F29" s="14"/>
      <c r="G29" s="2">
        <v>1</v>
      </c>
      <c r="H29" s="2">
        <v>12</v>
      </c>
      <c r="I29" s="10">
        <f t="shared" ca="1" si="0"/>
        <v>0.91666666666666663</v>
      </c>
      <c r="J29" s="4">
        <v>82</v>
      </c>
      <c r="K29" s="4">
        <v>85.35</v>
      </c>
      <c r="L29" s="11">
        <f t="shared" si="1"/>
        <v>1.0408536585365853</v>
      </c>
    </row>
    <row r="30" spans="2:12" ht="45" customHeight="1">
      <c r="B30" s="2" t="s">
        <v>48</v>
      </c>
      <c r="C30" s="2" t="s">
        <v>71</v>
      </c>
      <c r="D30" s="2" t="s">
        <v>149</v>
      </c>
      <c r="E30" s="8" t="s">
        <v>34</v>
      </c>
      <c r="F30" s="14"/>
      <c r="G30" s="2">
        <v>1</v>
      </c>
      <c r="H30" s="2">
        <v>12</v>
      </c>
      <c r="I30" s="10">
        <f t="shared" ca="1" si="0"/>
        <v>0.91666666666666663</v>
      </c>
      <c r="J30" s="4">
        <v>14.26</v>
      </c>
      <c r="K30" s="4">
        <v>13.81</v>
      </c>
      <c r="L30" s="11">
        <f t="shared" si="1"/>
        <v>0.96844319775596077</v>
      </c>
    </row>
    <row r="31" spans="2:12" ht="45" customHeight="1">
      <c r="B31" s="2" t="s">
        <v>48</v>
      </c>
      <c r="C31" s="2" t="s">
        <v>71</v>
      </c>
      <c r="D31" s="2" t="s">
        <v>149</v>
      </c>
      <c r="E31" s="8" t="s">
        <v>32</v>
      </c>
      <c r="F31" s="14"/>
      <c r="G31" s="2">
        <v>1</v>
      </c>
      <c r="H31" s="2">
        <v>12</v>
      </c>
      <c r="I31" s="10">
        <f t="shared" ca="1" si="0"/>
        <v>0.91666666666666663</v>
      </c>
      <c r="J31" s="4">
        <v>57.57</v>
      </c>
      <c r="K31" s="4">
        <v>56.61</v>
      </c>
      <c r="L31" s="11">
        <f t="shared" si="1"/>
        <v>0.98332464825429911</v>
      </c>
    </row>
    <row r="32" spans="2:12" ht="45" customHeight="1">
      <c r="B32" s="2" t="s">
        <v>48</v>
      </c>
      <c r="C32" s="2" t="s">
        <v>71</v>
      </c>
      <c r="D32" s="2" t="s">
        <v>149</v>
      </c>
      <c r="E32" s="8" t="s">
        <v>132</v>
      </c>
      <c r="F32" s="14"/>
      <c r="G32" s="2">
        <v>1</v>
      </c>
      <c r="H32" s="2">
        <v>12</v>
      </c>
      <c r="I32" s="10">
        <f t="shared" ca="1" si="0"/>
        <v>0.91666666666666663</v>
      </c>
      <c r="J32" s="4">
        <v>40</v>
      </c>
      <c r="K32" s="4">
        <v>67.12</v>
      </c>
      <c r="L32" s="11">
        <f t="shared" si="1"/>
        <v>1.6780000000000002</v>
      </c>
    </row>
    <row r="33" spans="2:12" ht="45" customHeight="1">
      <c r="B33" s="2" t="s">
        <v>48</v>
      </c>
      <c r="C33" s="2" t="s">
        <v>71</v>
      </c>
      <c r="D33" s="2" t="s">
        <v>149</v>
      </c>
      <c r="E33" s="8" t="s">
        <v>31</v>
      </c>
      <c r="F33" s="14"/>
      <c r="G33" s="2">
        <v>1</v>
      </c>
      <c r="H33" s="2">
        <v>12</v>
      </c>
      <c r="I33" s="10">
        <f t="shared" ca="1" si="0"/>
        <v>0.91666666666666663</v>
      </c>
      <c r="J33" s="4">
        <v>63</v>
      </c>
      <c r="K33" s="4">
        <v>50.68</v>
      </c>
      <c r="L33" s="11">
        <f t="shared" si="1"/>
        <v>0.80444444444444441</v>
      </c>
    </row>
    <row r="34" spans="2:12" ht="45" customHeight="1">
      <c r="B34" s="2" t="s">
        <v>48</v>
      </c>
      <c r="C34" s="12" t="s">
        <v>71</v>
      </c>
      <c r="D34" s="2" t="s">
        <v>149</v>
      </c>
      <c r="E34" s="8" t="s">
        <v>33</v>
      </c>
      <c r="F34" s="14"/>
      <c r="G34" s="2">
        <v>1</v>
      </c>
      <c r="H34" s="2">
        <v>12</v>
      </c>
      <c r="I34" s="10">
        <f t="shared" ca="1" si="0"/>
        <v>0.91666666666666663</v>
      </c>
      <c r="J34" s="4">
        <v>87</v>
      </c>
      <c r="K34" s="4">
        <v>69.86</v>
      </c>
      <c r="L34" s="11">
        <f t="shared" si="1"/>
        <v>0.80298850574712644</v>
      </c>
    </row>
    <row r="35" spans="2:12" ht="45" customHeight="1">
      <c r="B35" s="2" t="s">
        <v>48</v>
      </c>
      <c r="C35" s="12" t="s">
        <v>71</v>
      </c>
      <c r="D35" s="2" t="s">
        <v>149</v>
      </c>
      <c r="E35" s="8" t="s">
        <v>30</v>
      </c>
      <c r="F35" s="14"/>
      <c r="G35" s="2">
        <v>1</v>
      </c>
      <c r="H35" s="2">
        <v>12</v>
      </c>
      <c r="I35" s="10">
        <f t="shared" ref="I35:I58" ca="1" si="2">IF((($I$1-G35+1)/(H35-G35+1))&gt;100%, "100%", (($I$1-G35+1)/(H35-G35+1)))</f>
        <v>0.91666666666666663</v>
      </c>
      <c r="J35" s="4">
        <v>20</v>
      </c>
      <c r="K35" s="4">
        <v>22.31</v>
      </c>
      <c r="L35" s="11">
        <f t="shared" ref="L35:L58" si="3">IF(J35=0,"N.A",IF(J35&gt;0,K35/J35,0))</f>
        <v>1.1154999999999999</v>
      </c>
    </row>
    <row r="36" spans="2:12" ht="80.25" customHeight="1">
      <c r="B36" s="2" t="s">
        <v>48</v>
      </c>
      <c r="C36" s="12" t="s">
        <v>71</v>
      </c>
      <c r="D36" s="2" t="s">
        <v>149</v>
      </c>
      <c r="E36" s="8" t="s">
        <v>36</v>
      </c>
      <c r="F36" s="14"/>
      <c r="G36" s="2">
        <v>1</v>
      </c>
      <c r="H36" s="2">
        <v>12</v>
      </c>
      <c r="I36" s="10">
        <f t="shared" ca="1" si="2"/>
        <v>0.91666666666666663</v>
      </c>
      <c r="J36" s="4">
        <v>17</v>
      </c>
      <c r="K36" s="4">
        <v>20.16</v>
      </c>
      <c r="L36" s="11">
        <f t="shared" si="3"/>
        <v>1.1858823529411764</v>
      </c>
    </row>
    <row r="37" spans="2:12" ht="45" customHeight="1">
      <c r="B37" s="2" t="s">
        <v>48</v>
      </c>
      <c r="C37" s="2" t="s">
        <v>71</v>
      </c>
      <c r="D37" s="2" t="s">
        <v>149</v>
      </c>
      <c r="E37" s="8" t="s">
        <v>35</v>
      </c>
      <c r="F37" s="14"/>
      <c r="G37" s="2">
        <v>1</v>
      </c>
      <c r="H37" s="2">
        <v>12</v>
      </c>
      <c r="I37" s="10">
        <f t="shared" ca="1" si="2"/>
        <v>0.91666666666666663</v>
      </c>
      <c r="J37" s="4">
        <v>26</v>
      </c>
      <c r="K37" s="4">
        <v>29.2</v>
      </c>
      <c r="L37" s="11">
        <f t="shared" si="3"/>
        <v>1.1230769230769231</v>
      </c>
    </row>
    <row r="38" spans="2:12" ht="30" customHeight="1">
      <c r="B38" s="2" t="s">
        <v>48</v>
      </c>
      <c r="C38" s="12" t="s">
        <v>72</v>
      </c>
      <c r="D38" s="2" t="s">
        <v>149</v>
      </c>
      <c r="E38" s="8" t="s">
        <v>37</v>
      </c>
      <c r="F38" s="14"/>
      <c r="G38" s="2">
        <v>1</v>
      </c>
      <c r="H38" s="2">
        <v>12</v>
      </c>
      <c r="I38" s="10">
        <f t="shared" ca="1" si="2"/>
        <v>0.91666666666666663</v>
      </c>
      <c r="J38" s="4">
        <v>46.05</v>
      </c>
      <c r="K38" s="4">
        <v>44.43</v>
      </c>
      <c r="L38" s="11">
        <f t="shared" si="3"/>
        <v>0.96482084690553749</v>
      </c>
    </row>
    <row r="39" spans="2:12" ht="45" customHeight="1">
      <c r="B39" s="2" t="s">
        <v>48</v>
      </c>
      <c r="C39" s="12" t="s">
        <v>72</v>
      </c>
      <c r="D39" s="2" t="s">
        <v>149</v>
      </c>
      <c r="E39" s="8" t="s">
        <v>39</v>
      </c>
      <c r="F39" s="14"/>
      <c r="G39" s="2">
        <v>1</v>
      </c>
      <c r="H39" s="2">
        <v>12</v>
      </c>
      <c r="I39" s="10">
        <f t="shared" ca="1" si="2"/>
        <v>0.91666666666666663</v>
      </c>
      <c r="J39" s="4">
        <v>57.03</v>
      </c>
      <c r="K39" s="4">
        <v>82.97</v>
      </c>
      <c r="L39" s="11">
        <f t="shared" si="3"/>
        <v>1.4548483254427493</v>
      </c>
    </row>
    <row r="40" spans="2:12" ht="135" customHeight="1">
      <c r="B40" s="2" t="s">
        <v>48</v>
      </c>
      <c r="C40" s="12" t="s">
        <v>72</v>
      </c>
      <c r="D40" s="2" t="s">
        <v>149</v>
      </c>
      <c r="E40" s="8" t="s">
        <v>38</v>
      </c>
      <c r="F40" s="14"/>
      <c r="G40" s="2">
        <v>1</v>
      </c>
      <c r="H40" s="2">
        <v>12</v>
      </c>
      <c r="I40" s="10">
        <f t="shared" ca="1" si="2"/>
        <v>0.91666666666666663</v>
      </c>
      <c r="J40" s="4">
        <v>88.32</v>
      </c>
      <c r="K40" s="4">
        <v>91.1</v>
      </c>
      <c r="L40" s="11">
        <f t="shared" si="3"/>
        <v>1.0314764492753623</v>
      </c>
    </row>
    <row r="41" spans="2:12" ht="30">
      <c r="B41" s="2" t="s">
        <v>48</v>
      </c>
      <c r="C41" s="12" t="s">
        <v>72</v>
      </c>
      <c r="D41" s="2" t="s">
        <v>149</v>
      </c>
      <c r="E41" s="8" t="s">
        <v>40</v>
      </c>
      <c r="F41" s="14"/>
      <c r="G41" s="2">
        <v>1</v>
      </c>
      <c r="H41" s="2">
        <v>12</v>
      </c>
      <c r="I41" s="10">
        <f t="shared" ca="1" si="2"/>
        <v>0.91666666666666663</v>
      </c>
      <c r="J41" s="4">
        <v>85.4</v>
      </c>
      <c r="K41" s="4">
        <v>68.900000000000006</v>
      </c>
      <c r="L41" s="11">
        <f t="shared" si="3"/>
        <v>0.80679156908665106</v>
      </c>
    </row>
    <row r="42" spans="2:12" ht="30" customHeight="1">
      <c r="B42" s="2" t="s">
        <v>48</v>
      </c>
      <c r="C42" s="12" t="s">
        <v>73</v>
      </c>
      <c r="D42" s="2" t="s">
        <v>149</v>
      </c>
      <c r="E42" s="8" t="s">
        <v>135</v>
      </c>
      <c r="F42" s="14"/>
      <c r="G42" s="2">
        <v>1</v>
      </c>
      <c r="H42" s="2">
        <v>12</v>
      </c>
      <c r="I42" s="10">
        <f t="shared" ca="1" si="2"/>
        <v>0.91666666666666663</v>
      </c>
      <c r="J42" s="4">
        <v>92.6</v>
      </c>
      <c r="K42" s="4">
        <v>93.32</v>
      </c>
      <c r="L42" s="11">
        <f t="shared" si="3"/>
        <v>1.0077753779697625</v>
      </c>
    </row>
    <row r="43" spans="2:12" ht="30" customHeight="1">
      <c r="B43" s="2" t="s">
        <v>48</v>
      </c>
      <c r="C43" s="12" t="s">
        <v>73</v>
      </c>
      <c r="D43" s="2" t="s">
        <v>149</v>
      </c>
      <c r="E43" s="8" t="s">
        <v>137</v>
      </c>
      <c r="F43" s="14"/>
      <c r="G43" s="2">
        <v>1</v>
      </c>
      <c r="H43" s="2">
        <v>12</v>
      </c>
      <c r="I43" s="10">
        <f t="shared" ca="1" si="2"/>
        <v>0.91666666666666663</v>
      </c>
      <c r="J43" s="4">
        <v>8.4</v>
      </c>
      <c r="K43" s="4">
        <v>6.68</v>
      </c>
      <c r="L43" s="11">
        <f t="shared" si="3"/>
        <v>0.79523809523809519</v>
      </c>
    </row>
    <row r="44" spans="2:12" ht="15" customHeight="1">
      <c r="B44" s="2" t="s">
        <v>48</v>
      </c>
      <c r="C44" s="12" t="s">
        <v>73</v>
      </c>
      <c r="D44" s="2" t="s">
        <v>149</v>
      </c>
      <c r="E44" s="8" t="s">
        <v>136</v>
      </c>
      <c r="F44" s="14"/>
      <c r="G44" s="2">
        <v>1</v>
      </c>
      <c r="H44" s="2">
        <v>12</v>
      </c>
      <c r="I44" s="10">
        <f t="shared" ca="1" si="2"/>
        <v>0.91666666666666663</v>
      </c>
      <c r="J44" s="4">
        <v>48.02</v>
      </c>
      <c r="K44" s="4">
        <v>50.46</v>
      </c>
      <c r="L44" s="11">
        <f t="shared" si="3"/>
        <v>1.0508121615993335</v>
      </c>
    </row>
    <row r="45" spans="2:12" ht="15" customHeight="1">
      <c r="B45" s="2" t="s">
        <v>48</v>
      </c>
      <c r="C45" s="12" t="s">
        <v>73</v>
      </c>
      <c r="D45" s="2" t="s">
        <v>149</v>
      </c>
      <c r="E45" s="8" t="s">
        <v>133</v>
      </c>
      <c r="F45" s="14"/>
      <c r="G45" s="2">
        <v>1</v>
      </c>
      <c r="H45" s="2">
        <v>12</v>
      </c>
      <c r="I45" s="10">
        <f t="shared" ca="1" si="2"/>
        <v>0.91666666666666663</v>
      </c>
      <c r="J45" s="4">
        <v>51.38</v>
      </c>
      <c r="K45" s="4">
        <v>49.54</v>
      </c>
      <c r="L45" s="11">
        <f t="shared" si="3"/>
        <v>0.96418840015570251</v>
      </c>
    </row>
    <row r="46" spans="2:12" ht="15" customHeight="1">
      <c r="B46" s="2" t="s">
        <v>48</v>
      </c>
      <c r="C46" s="12" t="s">
        <v>73</v>
      </c>
      <c r="D46" s="2" t="s">
        <v>149</v>
      </c>
      <c r="E46" s="8" t="s">
        <v>134</v>
      </c>
      <c r="F46" s="14"/>
      <c r="G46" s="2">
        <v>1</v>
      </c>
      <c r="H46" s="2">
        <v>12</v>
      </c>
      <c r="I46" s="10">
        <f t="shared" ca="1" si="2"/>
        <v>0.91666666666666663</v>
      </c>
      <c r="J46" s="4">
        <v>85.05</v>
      </c>
      <c r="K46" s="4">
        <v>81.650000000000006</v>
      </c>
      <c r="L46" s="11">
        <f t="shared" si="3"/>
        <v>0.96002351557907128</v>
      </c>
    </row>
    <row r="47" spans="2:12" ht="15" customHeight="1">
      <c r="B47" s="2" t="s">
        <v>48</v>
      </c>
      <c r="C47" s="12" t="s">
        <v>73</v>
      </c>
      <c r="D47" s="2" t="s">
        <v>149</v>
      </c>
      <c r="E47" s="8" t="s">
        <v>140</v>
      </c>
      <c r="F47" s="14"/>
      <c r="G47" s="2">
        <v>1</v>
      </c>
      <c r="H47" s="2">
        <v>12</v>
      </c>
      <c r="I47" s="10">
        <f t="shared" ca="1" si="2"/>
        <v>0.91666666666666663</v>
      </c>
      <c r="J47" s="4">
        <v>27.8</v>
      </c>
      <c r="K47" s="4">
        <v>24.28</v>
      </c>
      <c r="L47" s="11">
        <f t="shared" si="3"/>
        <v>0.87338129496402883</v>
      </c>
    </row>
    <row r="48" spans="2:12" ht="15" customHeight="1">
      <c r="B48" s="2" t="s">
        <v>48</v>
      </c>
      <c r="C48" s="12" t="s">
        <v>73</v>
      </c>
      <c r="D48" s="2" t="s">
        <v>149</v>
      </c>
      <c r="E48" s="8" t="s">
        <v>138</v>
      </c>
      <c r="F48" s="14"/>
      <c r="G48" s="2">
        <v>1</v>
      </c>
      <c r="H48" s="2">
        <v>12</v>
      </c>
      <c r="I48" s="10">
        <f t="shared" ca="1" si="2"/>
        <v>0.91666666666666663</v>
      </c>
      <c r="J48" s="4">
        <v>1.8</v>
      </c>
      <c r="K48" s="4">
        <v>1.48</v>
      </c>
      <c r="L48" s="11">
        <f t="shared" si="3"/>
        <v>0.82222222222222219</v>
      </c>
    </row>
    <row r="49" spans="2:12" ht="30" customHeight="1">
      <c r="B49" s="2" t="s">
        <v>48</v>
      </c>
      <c r="C49" s="12" t="s">
        <v>73</v>
      </c>
      <c r="D49" s="2" t="s">
        <v>149</v>
      </c>
      <c r="E49" s="8" t="s">
        <v>141</v>
      </c>
      <c r="F49" s="14"/>
      <c r="G49" s="2">
        <v>1</v>
      </c>
      <c r="H49" s="2">
        <v>12</v>
      </c>
      <c r="I49" s="10">
        <f t="shared" ca="1" si="2"/>
        <v>0.91666666666666663</v>
      </c>
      <c r="J49" s="4">
        <v>10.83</v>
      </c>
      <c r="K49" s="4">
        <v>10.37</v>
      </c>
      <c r="L49" s="11">
        <f t="shared" si="3"/>
        <v>0.95752539242843948</v>
      </c>
    </row>
    <row r="50" spans="2:12" ht="30" customHeight="1">
      <c r="B50" s="2" t="s">
        <v>48</v>
      </c>
      <c r="C50" s="12" t="s">
        <v>73</v>
      </c>
      <c r="D50" s="2" t="s">
        <v>149</v>
      </c>
      <c r="E50" s="8" t="s">
        <v>139</v>
      </c>
      <c r="F50" s="14"/>
      <c r="G50" s="2">
        <v>1</v>
      </c>
      <c r="H50" s="2">
        <v>12</v>
      </c>
      <c r="I50" s="10">
        <f t="shared" ca="1" si="2"/>
        <v>0.91666666666666663</v>
      </c>
      <c r="J50" s="4">
        <v>7</v>
      </c>
      <c r="K50" s="4">
        <v>6.41</v>
      </c>
      <c r="L50" s="11">
        <f t="shared" si="3"/>
        <v>0.9157142857142857</v>
      </c>
    </row>
    <row r="51" spans="2:12" ht="15" customHeight="1">
      <c r="B51" s="2" t="s">
        <v>48</v>
      </c>
      <c r="C51" s="12" t="s">
        <v>73</v>
      </c>
      <c r="D51" s="2" t="s">
        <v>149</v>
      </c>
      <c r="E51" s="8" t="s">
        <v>143</v>
      </c>
      <c r="F51" s="14"/>
      <c r="G51" s="2">
        <v>1</v>
      </c>
      <c r="H51" s="2">
        <v>12</v>
      </c>
      <c r="I51" s="10">
        <f t="shared" ca="1" si="2"/>
        <v>0.91666666666666663</v>
      </c>
      <c r="J51" s="4">
        <v>52.4</v>
      </c>
      <c r="K51" s="4">
        <v>57.5</v>
      </c>
      <c r="L51" s="11">
        <f t="shared" si="3"/>
        <v>1.0973282442748091</v>
      </c>
    </row>
    <row r="52" spans="2:12" ht="45" customHeight="1">
      <c r="B52" s="2" t="s">
        <v>48</v>
      </c>
      <c r="C52" s="12" t="s">
        <v>73</v>
      </c>
      <c r="D52" s="2" t="s">
        <v>149</v>
      </c>
      <c r="E52" s="8" t="s">
        <v>144</v>
      </c>
      <c r="F52" s="14"/>
      <c r="G52" s="2">
        <v>1</v>
      </c>
      <c r="H52" s="2">
        <v>12</v>
      </c>
      <c r="I52" s="10">
        <f t="shared" ca="1" si="2"/>
        <v>0.91666666666666663</v>
      </c>
      <c r="J52" s="4">
        <v>13.1</v>
      </c>
      <c r="K52" s="4">
        <v>13.29</v>
      </c>
      <c r="L52" s="11">
        <f t="shared" si="3"/>
        <v>1.0145038167938931</v>
      </c>
    </row>
    <row r="53" spans="2:12" ht="45" customHeight="1">
      <c r="B53" s="2" t="s">
        <v>48</v>
      </c>
      <c r="C53" s="12" t="s">
        <v>73</v>
      </c>
      <c r="D53" s="2" t="s">
        <v>149</v>
      </c>
      <c r="E53" s="8" t="s">
        <v>142</v>
      </c>
      <c r="F53" s="14"/>
      <c r="G53" s="2">
        <v>1</v>
      </c>
      <c r="H53" s="2">
        <v>12</v>
      </c>
      <c r="I53" s="10">
        <f t="shared" ca="1" si="2"/>
        <v>0.91666666666666663</v>
      </c>
      <c r="J53" s="4">
        <v>28.1</v>
      </c>
      <c r="K53" s="4">
        <v>23.69</v>
      </c>
      <c r="L53" s="11">
        <f t="shared" si="3"/>
        <v>0.84306049822064055</v>
      </c>
    </row>
    <row r="54" spans="2:12" ht="30">
      <c r="B54" s="2" t="s">
        <v>5</v>
      </c>
      <c r="C54" s="2" t="s">
        <v>15</v>
      </c>
      <c r="D54" s="2" t="s">
        <v>148</v>
      </c>
      <c r="E54" s="8" t="s">
        <v>145</v>
      </c>
      <c r="F54" s="9"/>
      <c r="G54" s="2">
        <v>1</v>
      </c>
      <c r="H54" s="2">
        <v>12</v>
      </c>
      <c r="I54" s="10">
        <f t="shared" ca="1" si="2"/>
        <v>0.91666666666666663</v>
      </c>
      <c r="J54" s="4">
        <v>67.2</v>
      </c>
      <c r="K54" s="3">
        <v>8.67</v>
      </c>
      <c r="L54" s="11">
        <f t="shared" si="3"/>
        <v>0.12901785714285713</v>
      </c>
    </row>
    <row r="55" spans="2:12" ht="58.5" customHeight="1">
      <c r="B55" s="2" t="s">
        <v>5</v>
      </c>
      <c r="C55" s="2" t="s">
        <v>16</v>
      </c>
      <c r="D55" s="2" t="s">
        <v>153</v>
      </c>
      <c r="E55" s="8" t="s">
        <v>108</v>
      </c>
      <c r="F55" s="9"/>
      <c r="G55" s="2">
        <v>1</v>
      </c>
      <c r="H55" s="2">
        <v>12</v>
      </c>
      <c r="I55" s="10">
        <f t="shared" ca="1" si="2"/>
        <v>0.91666666666666663</v>
      </c>
      <c r="J55" s="4">
        <v>10</v>
      </c>
      <c r="K55" s="4">
        <v>12.5</v>
      </c>
      <c r="L55" s="11">
        <f t="shared" si="3"/>
        <v>1.25</v>
      </c>
    </row>
    <row r="56" spans="2:12" ht="30" customHeight="1">
      <c r="B56" s="2" t="s">
        <v>5</v>
      </c>
      <c r="C56" s="2" t="s">
        <v>16</v>
      </c>
      <c r="D56" s="2" t="s">
        <v>153</v>
      </c>
      <c r="E56" s="8" t="s">
        <v>109</v>
      </c>
      <c r="F56" s="9"/>
      <c r="G56" s="2">
        <v>1</v>
      </c>
      <c r="H56" s="2">
        <v>12</v>
      </c>
      <c r="I56" s="10">
        <f t="shared" ca="1" si="2"/>
        <v>0.91666666666666663</v>
      </c>
      <c r="J56" s="4">
        <v>12</v>
      </c>
      <c r="K56" s="4">
        <v>12.06</v>
      </c>
      <c r="L56" s="11">
        <f t="shared" si="3"/>
        <v>1.0050000000000001</v>
      </c>
    </row>
    <row r="57" spans="2:12" ht="30" customHeight="1">
      <c r="B57" s="2" t="s">
        <v>5</v>
      </c>
      <c r="C57" s="12" t="s">
        <v>16</v>
      </c>
      <c r="D57" s="2" t="s">
        <v>153</v>
      </c>
      <c r="E57" s="8" t="s">
        <v>110</v>
      </c>
      <c r="F57" s="9"/>
      <c r="G57" s="2">
        <v>1</v>
      </c>
      <c r="H57" s="2">
        <v>12</v>
      </c>
      <c r="I57" s="10">
        <f t="shared" ca="1" si="2"/>
        <v>0.91666666666666663</v>
      </c>
      <c r="J57" s="4">
        <v>61</v>
      </c>
      <c r="K57" s="4">
        <v>58</v>
      </c>
      <c r="L57" s="11">
        <f t="shared" si="3"/>
        <v>0.95081967213114749</v>
      </c>
    </row>
    <row r="58" spans="2:12" ht="30" customHeight="1">
      <c r="B58" s="2" t="s">
        <v>5</v>
      </c>
      <c r="C58" s="12" t="s">
        <v>16</v>
      </c>
      <c r="D58" s="2" t="s">
        <v>153</v>
      </c>
      <c r="E58" s="8" t="s">
        <v>111</v>
      </c>
      <c r="F58" s="9"/>
      <c r="G58" s="2">
        <v>1</v>
      </c>
      <c r="H58" s="2">
        <v>12</v>
      </c>
      <c r="I58" s="10">
        <f t="shared" ca="1" si="2"/>
        <v>0.91666666666666663</v>
      </c>
      <c r="J58" s="4">
        <v>19</v>
      </c>
      <c r="K58" s="4">
        <v>20.13</v>
      </c>
      <c r="L58" s="11">
        <f t="shared" si="3"/>
        <v>1.0594736842105263</v>
      </c>
    </row>
    <row r="59" spans="2:12" ht="45" customHeight="1">
      <c r="B59" s="2" t="s">
        <v>48</v>
      </c>
      <c r="C59" s="15" t="s">
        <v>74</v>
      </c>
      <c r="D59" s="2" t="s">
        <v>153</v>
      </c>
      <c r="E59" s="8" t="s">
        <v>112</v>
      </c>
      <c r="F59" s="13"/>
      <c r="G59" s="2">
        <v>1</v>
      </c>
      <c r="H59" s="2">
        <v>12</v>
      </c>
      <c r="I59" s="10">
        <f t="shared" ref="I59:I90" ca="1" si="4">IF((($I$1-G59+1)/(H59-G59+1))&gt;100%, "100%", (($I$1-G59+1)/(H59-G59+1)))</f>
        <v>0.91666666666666663</v>
      </c>
      <c r="J59" s="4">
        <v>247</v>
      </c>
      <c r="K59" s="4">
        <v>279</v>
      </c>
      <c r="L59" s="11">
        <f t="shared" ref="L59:L90" si="5">IF(J59=0,"N.A",IF(J59&gt;0,K59/J59,0))</f>
        <v>1.1295546558704452</v>
      </c>
    </row>
    <row r="60" spans="2:12" ht="45" customHeight="1">
      <c r="B60" s="2" t="s">
        <v>48</v>
      </c>
      <c r="C60" s="1" t="s">
        <v>74</v>
      </c>
      <c r="D60" s="2" t="s">
        <v>153</v>
      </c>
      <c r="E60" s="8" t="s">
        <v>113</v>
      </c>
      <c r="F60" s="14"/>
      <c r="G60" s="2">
        <v>1</v>
      </c>
      <c r="H60" s="2">
        <v>12</v>
      </c>
      <c r="I60" s="10">
        <f t="shared" ca="1" si="4"/>
        <v>0.91666666666666663</v>
      </c>
      <c r="J60" s="4">
        <v>56</v>
      </c>
      <c r="K60" s="4">
        <v>42</v>
      </c>
      <c r="L60" s="11">
        <f t="shared" si="5"/>
        <v>0.75</v>
      </c>
    </row>
    <row r="61" spans="2:12" ht="60" customHeight="1">
      <c r="B61" s="2" t="s">
        <v>48</v>
      </c>
      <c r="C61" s="15" t="s">
        <v>75</v>
      </c>
      <c r="D61" s="2" t="s">
        <v>153</v>
      </c>
      <c r="E61" s="8" t="s">
        <v>116</v>
      </c>
      <c r="F61" s="13"/>
      <c r="G61" s="2">
        <v>1</v>
      </c>
      <c r="H61" s="2">
        <v>12</v>
      </c>
      <c r="I61" s="10">
        <f t="shared" ca="1" si="4"/>
        <v>0.91666666666666663</v>
      </c>
      <c r="J61" s="4">
        <v>4</v>
      </c>
      <c r="K61" s="4">
        <v>4.4000000000000004</v>
      </c>
      <c r="L61" s="11">
        <f t="shared" si="5"/>
        <v>1.1000000000000001</v>
      </c>
    </row>
    <row r="62" spans="2:12" ht="30" customHeight="1">
      <c r="B62" s="2" t="s">
        <v>48</v>
      </c>
      <c r="C62" s="15" t="s">
        <v>75</v>
      </c>
      <c r="D62" s="2" t="s">
        <v>153</v>
      </c>
      <c r="E62" s="8" t="s">
        <v>115</v>
      </c>
      <c r="F62" s="14"/>
      <c r="G62" s="2">
        <v>1</v>
      </c>
      <c r="H62" s="2">
        <v>12</v>
      </c>
      <c r="I62" s="10">
        <f t="shared" ca="1" si="4"/>
        <v>0.91666666666666663</v>
      </c>
      <c r="J62" s="4">
        <v>16</v>
      </c>
      <c r="K62" s="4">
        <v>19</v>
      </c>
      <c r="L62" s="11">
        <f t="shared" si="5"/>
        <v>1.1875</v>
      </c>
    </row>
    <row r="63" spans="2:12" ht="30" customHeight="1">
      <c r="B63" s="2" t="s">
        <v>48</v>
      </c>
      <c r="C63" s="1" t="s">
        <v>75</v>
      </c>
      <c r="D63" s="2" t="s">
        <v>153</v>
      </c>
      <c r="E63" s="8" t="s">
        <v>114</v>
      </c>
      <c r="F63" s="14"/>
      <c r="G63" s="2">
        <v>1</v>
      </c>
      <c r="H63" s="2">
        <v>12</v>
      </c>
      <c r="I63" s="10">
        <f t="shared" ca="1" si="4"/>
        <v>0.91666666666666663</v>
      </c>
      <c r="J63" s="4">
        <v>4</v>
      </c>
      <c r="K63" s="4">
        <v>4</v>
      </c>
      <c r="L63" s="11">
        <f t="shared" si="5"/>
        <v>1</v>
      </c>
    </row>
    <row r="64" spans="2:12" ht="45" customHeight="1">
      <c r="B64" s="2" t="s">
        <v>48</v>
      </c>
      <c r="C64" s="15" t="s">
        <v>75</v>
      </c>
      <c r="D64" s="2" t="s">
        <v>153</v>
      </c>
      <c r="E64" s="8" t="s">
        <v>117</v>
      </c>
      <c r="F64" s="14"/>
      <c r="G64" s="2">
        <v>1</v>
      </c>
      <c r="H64" s="2">
        <v>12</v>
      </c>
      <c r="I64" s="10">
        <f t="shared" ca="1" si="4"/>
        <v>0.91666666666666663</v>
      </c>
      <c r="J64" s="4">
        <v>200</v>
      </c>
      <c r="K64" s="4">
        <v>162</v>
      </c>
      <c r="L64" s="11">
        <f t="shared" si="5"/>
        <v>0.81</v>
      </c>
    </row>
    <row r="65" spans="2:12" ht="96" customHeight="1">
      <c r="B65" s="2" t="s">
        <v>48</v>
      </c>
      <c r="C65" s="12" t="s">
        <v>76</v>
      </c>
      <c r="D65" s="2" t="s">
        <v>153</v>
      </c>
      <c r="E65" s="8" t="s">
        <v>119</v>
      </c>
      <c r="F65" s="14"/>
      <c r="G65" s="2">
        <v>1</v>
      </c>
      <c r="H65" s="2">
        <v>12</v>
      </c>
      <c r="I65" s="10">
        <f t="shared" ca="1" si="4"/>
        <v>0.91666666666666663</v>
      </c>
      <c r="J65" s="4">
        <v>1</v>
      </c>
      <c r="K65" s="4">
        <v>1</v>
      </c>
      <c r="L65" s="11">
        <f t="shared" si="5"/>
        <v>1</v>
      </c>
    </row>
    <row r="66" spans="2:12" ht="114" customHeight="1">
      <c r="B66" s="2" t="s">
        <v>48</v>
      </c>
      <c r="C66" s="12" t="s">
        <v>76</v>
      </c>
      <c r="D66" s="2" t="s">
        <v>153</v>
      </c>
      <c r="E66" s="8" t="s">
        <v>118</v>
      </c>
      <c r="F66" s="14"/>
      <c r="G66" s="2">
        <v>1</v>
      </c>
      <c r="H66" s="2">
        <v>12</v>
      </c>
      <c r="I66" s="10">
        <f t="shared" ca="1" si="4"/>
        <v>0.91666666666666663</v>
      </c>
      <c r="J66" s="4">
        <v>4</v>
      </c>
      <c r="K66" s="4">
        <v>4</v>
      </c>
      <c r="L66" s="11">
        <f t="shared" si="5"/>
        <v>1</v>
      </c>
    </row>
    <row r="67" spans="2:12" ht="30" customHeight="1">
      <c r="B67" s="2" t="s">
        <v>48</v>
      </c>
      <c r="C67" s="12" t="s">
        <v>13</v>
      </c>
      <c r="D67" s="2" t="s">
        <v>153</v>
      </c>
      <c r="E67" s="8" t="s">
        <v>120</v>
      </c>
      <c r="F67" s="14"/>
      <c r="G67" s="2">
        <v>1</v>
      </c>
      <c r="H67" s="2">
        <v>12</v>
      </c>
      <c r="I67" s="10">
        <f t="shared" ca="1" si="4"/>
        <v>0.91666666666666663</v>
      </c>
      <c r="J67" s="4">
        <v>70</v>
      </c>
      <c r="K67" s="4">
        <v>75.930000000000007</v>
      </c>
      <c r="L67" s="11">
        <f t="shared" si="5"/>
        <v>1.0847142857142857</v>
      </c>
    </row>
    <row r="68" spans="2:12" ht="30" customHeight="1">
      <c r="B68" s="2" t="s">
        <v>48</v>
      </c>
      <c r="C68" s="12" t="s">
        <v>13</v>
      </c>
      <c r="D68" s="2" t="s">
        <v>153</v>
      </c>
      <c r="E68" s="8" t="s">
        <v>122</v>
      </c>
      <c r="F68" s="14"/>
      <c r="G68" s="2">
        <v>1</v>
      </c>
      <c r="H68" s="2">
        <v>12</v>
      </c>
      <c r="I68" s="10">
        <f t="shared" ca="1" si="4"/>
        <v>0.91666666666666663</v>
      </c>
      <c r="J68" s="4">
        <v>15</v>
      </c>
      <c r="K68" s="4">
        <v>19</v>
      </c>
      <c r="L68" s="11">
        <f t="shared" si="5"/>
        <v>1.2666666666666666</v>
      </c>
    </row>
    <row r="69" spans="2:12" ht="45" customHeight="1">
      <c r="B69" s="2" t="s">
        <v>48</v>
      </c>
      <c r="C69" s="12" t="s">
        <v>13</v>
      </c>
      <c r="D69" s="2" t="s">
        <v>153</v>
      </c>
      <c r="E69" s="8" t="s">
        <v>121</v>
      </c>
      <c r="F69" s="14"/>
      <c r="G69" s="2">
        <v>1</v>
      </c>
      <c r="H69" s="2">
        <v>12</v>
      </c>
      <c r="I69" s="10">
        <f t="shared" ca="1" si="4"/>
        <v>0.91666666666666663</v>
      </c>
      <c r="J69" s="4">
        <v>42</v>
      </c>
      <c r="K69" s="4">
        <v>42.1</v>
      </c>
      <c r="L69" s="11">
        <f t="shared" si="5"/>
        <v>1.0023809523809524</v>
      </c>
    </row>
    <row r="70" spans="2:12" ht="71.25" customHeight="1">
      <c r="B70" s="2" t="s">
        <v>5</v>
      </c>
      <c r="C70" s="16" t="s">
        <v>11</v>
      </c>
      <c r="D70" s="2" t="s">
        <v>152</v>
      </c>
      <c r="E70" s="8" t="s">
        <v>96</v>
      </c>
      <c r="F70" s="9"/>
      <c r="G70" s="2">
        <v>1</v>
      </c>
      <c r="H70" s="2">
        <v>12</v>
      </c>
      <c r="I70" s="10">
        <f t="shared" ca="1" si="4"/>
        <v>0.91666666666666663</v>
      </c>
      <c r="J70" s="4">
        <v>75</v>
      </c>
      <c r="K70" s="4">
        <v>94</v>
      </c>
      <c r="L70" s="11">
        <f t="shared" si="5"/>
        <v>1.2533333333333334</v>
      </c>
    </row>
    <row r="71" spans="2:12" ht="41.25" customHeight="1">
      <c r="B71" s="2" t="s">
        <v>48</v>
      </c>
      <c r="C71" s="15" t="s">
        <v>146</v>
      </c>
      <c r="D71" s="2" t="s">
        <v>152</v>
      </c>
      <c r="E71" s="8" t="s">
        <v>106</v>
      </c>
      <c r="F71" s="14"/>
      <c r="G71" s="2">
        <v>1</v>
      </c>
      <c r="H71" s="2">
        <v>12</v>
      </c>
      <c r="I71" s="10">
        <f t="shared" ca="1" si="4"/>
        <v>0.91666666666666663</v>
      </c>
      <c r="J71" s="4">
        <v>9</v>
      </c>
      <c r="K71" s="4">
        <v>6.5</v>
      </c>
      <c r="L71" s="11">
        <f t="shared" si="5"/>
        <v>0.72222222222222221</v>
      </c>
    </row>
    <row r="72" spans="2:12" ht="30" customHeight="1">
      <c r="B72" s="2" t="s">
        <v>48</v>
      </c>
      <c r="C72" s="15" t="s">
        <v>146</v>
      </c>
      <c r="D72" s="2" t="s">
        <v>152</v>
      </c>
      <c r="E72" s="8" t="s">
        <v>98</v>
      </c>
      <c r="F72" s="14"/>
      <c r="G72" s="2">
        <v>1</v>
      </c>
      <c r="H72" s="2">
        <v>12</v>
      </c>
      <c r="I72" s="10">
        <f t="shared" ca="1" si="4"/>
        <v>0.91666666666666663</v>
      </c>
      <c r="J72" s="4">
        <v>80</v>
      </c>
      <c r="K72" s="4">
        <v>83</v>
      </c>
      <c r="L72" s="11">
        <f t="shared" si="5"/>
        <v>1.0375000000000001</v>
      </c>
    </row>
    <row r="73" spans="2:12" ht="60" customHeight="1">
      <c r="B73" s="2" t="s">
        <v>48</v>
      </c>
      <c r="C73" s="15" t="s">
        <v>146</v>
      </c>
      <c r="D73" s="2" t="s">
        <v>152</v>
      </c>
      <c r="E73" s="8" t="s">
        <v>100</v>
      </c>
      <c r="F73" s="13"/>
      <c r="G73" s="2">
        <v>1</v>
      </c>
      <c r="H73" s="2">
        <v>12</v>
      </c>
      <c r="I73" s="10">
        <f t="shared" ca="1" si="4"/>
        <v>0.91666666666666663</v>
      </c>
      <c r="J73" s="4">
        <v>40</v>
      </c>
      <c r="K73" s="4">
        <v>50</v>
      </c>
      <c r="L73" s="11">
        <f t="shared" si="5"/>
        <v>1.25</v>
      </c>
    </row>
    <row r="74" spans="2:12" ht="15" customHeight="1">
      <c r="B74" s="2" t="s">
        <v>48</v>
      </c>
      <c r="C74" s="1" t="s">
        <v>146</v>
      </c>
      <c r="D74" s="2" t="s">
        <v>152</v>
      </c>
      <c r="E74" s="8" t="s">
        <v>42</v>
      </c>
      <c r="F74" s="14"/>
      <c r="G74" s="2">
        <v>1</v>
      </c>
      <c r="H74" s="2">
        <v>12</v>
      </c>
      <c r="I74" s="10">
        <f t="shared" ca="1" si="4"/>
        <v>0.91666666666666663</v>
      </c>
      <c r="J74" s="4">
        <v>65</v>
      </c>
      <c r="K74" s="4">
        <v>64</v>
      </c>
      <c r="L74" s="11">
        <f t="shared" si="5"/>
        <v>0.98461538461538467</v>
      </c>
    </row>
    <row r="75" spans="2:12" ht="45" customHeight="1">
      <c r="B75" s="2" t="s">
        <v>48</v>
      </c>
      <c r="C75" s="15" t="s">
        <v>146</v>
      </c>
      <c r="D75" s="2" t="s">
        <v>152</v>
      </c>
      <c r="E75" s="8" t="s">
        <v>43</v>
      </c>
      <c r="F75" s="14"/>
      <c r="G75" s="2">
        <v>1</v>
      </c>
      <c r="H75" s="2">
        <v>12</v>
      </c>
      <c r="I75" s="10">
        <f t="shared" ca="1" si="4"/>
        <v>0.91666666666666663</v>
      </c>
      <c r="J75" s="4">
        <v>13</v>
      </c>
      <c r="K75" s="4">
        <v>12</v>
      </c>
      <c r="L75" s="11">
        <f t="shared" si="5"/>
        <v>0.92307692307692313</v>
      </c>
    </row>
    <row r="76" spans="2:12" ht="30" customHeight="1">
      <c r="B76" s="2" t="s">
        <v>48</v>
      </c>
      <c r="C76" s="15" t="s">
        <v>146</v>
      </c>
      <c r="D76" s="2" t="s">
        <v>152</v>
      </c>
      <c r="E76" s="8" t="s">
        <v>101</v>
      </c>
      <c r="F76" s="14"/>
      <c r="G76" s="2">
        <v>1</v>
      </c>
      <c r="H76" s="2">
        <v>12</v>
      </c>
      <c r="I76" s="10">
        <f t="shared" ca="1" si="4"/>
        <v>0.91666666666666663</v>
      </c>
      <c r="J76" s="4">
        <v>20</v>
      </c>
      <c r="K76" s="4">
        <v>22</v>
      </c>
      <c r="L76" s="11">
        <f t="shared" si="5"/>
        <v>1.1000000000000001</v>
      </c>
    </row>
    <row r="77" spans="2:12" ht="30" customHeight="1">
      <c r="B77" s="2" t="s">
        <v>48</v>
      </c>
      <c r="C77" s="15" t="s">
        <v>146</v>
      </c>
      <c r="D77" s="2" t="s">
        <v>152</v>
      </c>
      <c r="E77" s="8" t="s">
        <v>103</v>
      </c>
      <c r="F77" s="14"/>
      <c r="G77" s="2">
        <v>1</v>
      </c>
      <c r="H77" s="2">
        <v>12</v>
      </c>
      <c r="I77" s="10">
        <f t="shared" ca="1" si="4"/>
        <v>0.91666666666666663</v>
      </c>
      <c r="J77" s="4">
        <v>12</v>
      </c>
      <c r="K77" s="4">
        <v>26</v>
      </c>
      <c r="L77" s="11">
        <f t="shared" si="5"/>
        <v>2.1666666666666665</v>
      </c>
    </row>
    <row r="78" spans="2:12" ht="30" customHeight="1">
      <c r="B78" s="2" t="s">
        <v>48</v>
      </c>
      <c r="C78" s="15" t="s">
        <v>146</v>
      </c>
      <c r="D78" s="2" t="s">
        <v>152</v>
      </c>
      <c r="E78" s="8" t="s">
        <v>99</v>
      </c>
      <c r="F78" s="14"/>
      <c r="G78" s="2">
        <v>1</v>
      </c>
      <c r="H78" s="2">
        <v>12</v>
      </c>
      <c r="I78" s="10">
        <f t="shared" ca="1" si="4"/>
        <v>0.91666666666666663</v>
      </c>
      <c r="J78" s="4">
        <v>18</v>
      </c>
      <c r="K78" s="4">
        <v>20</v>
      </c>
      <c r="L78" s="11">
        <f t="shared" si="5"/>
        <v>1.1111111111111112</v>
      </c>
    </row>
    <row r="79" spans="2:12" ht="30" customHeight="1">
      <c r="B79" s="2" t="s">
        <v>48</v>
      </c>
      <c r="C79" s="15" t="s">
        <v>146</v>
      </c>
      <c r="D79" s="2" t="s">
        <v>152</v>
      </c>
      <c r="E79" s="8" t="s">
        <v>41</v>
      </c>
      <c r="F79" s="14"/>
      <c r="G79" s="2">
        <v>1</v>
      </c>
      <c r="H79" s="2">
        <v>12</v>
      </c>
      <c r="I79" s="10">
        <f t="shared" ca="1" si="4"/>
        <v>0.91666666666666663</v>
      </c>
      <c r="J79" s="4">
        <v>6</v>
      </c>
      <c r="K79" s="4">
        <v>3</v>
      </c>
      <c r="L79" s="11">
        <f t="shared" si="5"/>
        <v>0.5</v>
      </c>
    </row>
    <row r="80" spans="2:12" ht="15" customHeight="1">
      <c r="B80" s="2" t="s">
        <v>48</v>
      </c>
      <c r="C80" s="15" t="s">
        <v>146</v>
      </c>
      <c r="D80" s="2" t="s">
        <v>152</v>
      </c>
      <c r="E80" s="8" t="s">
        <v>102</v>
      </c>
      <c r="F80" s="14"/>
      <c r="G80" s="2">
        <v>1</v>
      </c>
      <c r="H80" s="2">
        <v>12</v>
      </c>
      <c r="I80" s="10">
        <f t="shared" ca="1" si="4"/>
        <v>0.91666666666666663</v>
      </c>
      <c r="J80" s="4">
        <v>4</v>
      </c>
      <c r="K80" s="4">
        <v>4</v>
      </c>
      <c r="L80" s="11">
        <f t="shared" si="5"/>
        <v>1</v>
      </c>
    </row>
    <row r="81" spans="2:12" ht="30" customHeight="1">
      <c r="B81" s="2" t="s">
        <v>48</v>
      </c>
      <c r="C81" s="15" t="s">
        <v>146</v>
      </c>
      <c r="D81" s="2" t="s">
        <v>152</v>
      </c>
      <c r="E81" s="8" t="s">
        <v>105</v>
      </c>
      <c r="F81" s="14"/>
      <c r="G81" s="2">
        <v>1</v>
      </c>
      <c r="H81" s="2">
        <v>12</v>
      </c>
      <c r="I81" s="10">
        <f t="shared" ca="1" si="4"/>
        <v>0.91666666666666663</v>
      </c>
      <c r="J81" s="4">
        <v>20</v>
      </c>
      <c r="K81" s="4">
        <v>51</v>
      </c>
      <c r="L81" s="11">
        <f t="shared" si="5"/>
        <v>2.5499999999999998</v>
      </c>
    </row>
    <row r="82" spans="2:12" ht="15" customHeight="1">
      <c r="B82" s="2" t="s">
        <v>48</v>
      </c>
      <c r="C82" s="1" t="s">
        <v>146</v>
      </c>
      <c r="D82" s="2" t="s">
        <v>152</v>
      </c>
      <c r="E82" s="8" t="s">
        <v>104</v>
      </c>
      <c r="F82" s="14"/>
      <c r="G82" s="2">
        <v>1</v>
      </c>
      <c r="H82" s="2">
        <v>12</v>
      </c>
      <c r="I82" s="10">
        <f t="shared" ca="1" si="4"/>
        <v>0.91666666666666663</v>
      </c>
      <c r="J82" s="4">
        <v>220</v>
      </c>
      <c r="K82" s="4">
        <v>193</v>
      </c>
      <c r="L82" s="11">
        <f t="shared" si="5"/>
        <v>0.87727272727272732</v>
      </c>
    </row>
    <row r="83" spans="2:12" ht="30" customHeight="1">
      <c r="B83" s="2" t="s">
        <v>48</v>
      </c>
      <c r="C83" s="15" t="s">
        <v>146</v>
      </c>
      <c r="D83" s="2" t="s">
        <v>152</v>
      </c>
      <c r="E83" s="8" t="s">
        <v>97</v>
      </c>
      <c r="F83" s="14"/>
      <c r="G83" s="2">
        <v>1</v>
      </c>
      <c r="H83" s="2">
        <v>12</v>
      </c>
      <c r="I83" s="10">
        <f t="shared" ca="1" si="4"/>
        <v>0.91666666666666663</v>
      </c>
      <c r="J83" s="4">
        <v>4</v>
      </c>
      <c r="K83" s="4">
        <v>5</v>
      </c>
      <c r="L83" s="11">
        <f t="shared" si="5"/>
        <v>1.25</v>
      </c>
    </row>
    <row r="84" spans="2:12" ht="75" customHeight="1">
      <c r="B84" s="2" t="s">
        <v>48</v>
      </c>
      <c r="C84" s="15" t="s">
        <v>77</v>
      </c>
      <c r="D84" s="2" t="s">
        <v>152</v>
      </c>
      <c r="E84" s="8" t="s">
        <v>107</v>
      </c>
      <c r="F84" s="14"/>
      <c r="G84" s="2">
        <v>1</v>
      </c>
      <c r="H84" s="2">
        <v>12</v>
      </c>
      <c r="I84" s="10">
        <f t="shared" ca="1" si="4"/>
        <v>0.91666666666666663</v>
      </c>
      <c r="J84" s="4">
        <v>0</v>
      </c>
      <c r="K84" s="4">
        <v>11</v>
      </c>
      <c r="L84" s="11" t="str">
        <f t="shared" si="5"/>
        <v>N.A</v>
      </c>
    </row>
    <row r="85" spans="2:12" ht="30" customHeight="1">
      <c r="B85" s="2" t="s">
        <v>5</v>
      </c>
      <c r="C85" s="12" t="s">
        <v>17</v>
      </c>
      <c r="D85" s="1" t="s">
        <v>151</v>
      </c>
      <c r="E85" s="8" t="s">
        <v>12</v>
      </c>
      <c r="F85" s="9"/>
      <c r="G85" s="2">
        <v>1</v>
      </c>
      <c r="H85" s="2">
        <v>12</v>
      </c>
      <c r="I85" s="10">
        <f t="shared" ca="1" si="4"/>
        <v>0.91666666666666663</v>
      </c>
      <c r="J85" s="4">
        <v>100</v>
      </c>
      <c r="K85" s="3">
        <v>99.17</v>
      </c>
      <c r="L85" s="11">
        <f t="shared" si="5"/>
        <v>0.99170000000000003</v>
      </c>
    </row>
    <row r="86" spans="2:12" ht="30" customHeight="1">
      <c r="B86" s="2" t="s">
        <v>48</v>
      </c>
      <c r="C86" s="15" t="s">
        <v>78</v>
      </c>
      <c r="D86" s="1" t="s">
        <v>151</v>
      </c>
      <c r="E86" s="8" t="s">
        <v>44</v>
      </c>
      <c r="F86" s="14"/>
      <c r="G86" s="2">
        <v>1</v>
      </c>
      <c r="H86" s="2">
        <v>12</v>
      </c>
      <c r="I86" s="10">
        <f t="shared" ca="1" si="4"/>
        <v>0.91666666666666663</v>
      </c>
      <c r="J86" s="4">
        <v>5</v>
      </c>
      <c r="K86" s="4">
        <v>5</v>
      </c>
      <c r="L86" s="11">
        <f t="shared" si="5"/>
        <v>1</v>
      </c>
    </row>
    <row r="87" spans="2:12" ht="30" customHeight="1">
      <c r="B87" s="2" t="s">
        <v>48</v>
      </c>
      <c r="C87" s="15" t="s">
        <v>79</v>
      </c>
      <c r="D87" s="1" t="s">
        <v>151</v>
      </c>
      <c r="E87" s="8" t="s">
        <v>46</v>
      </c>
      <c r="F87" s="14"/>
      <c r="G87" s="2">
        <v>1</v>
      </c>
      <c r="H87" s="2">
        <v>12</v>
      </c>
      <c r="I87" s="10">
        <f t="shared" ca="1" si="4"/>
        <v>0.91666666666666663</v>
      </c>
      <c r="J87" s="4">
        <v>12</v>
      </c>
      <c r="K87" s="4">
        <v>11</v>
      </c>
      <c r="L87" s="11">
        <f t="shared" si="5"/>
        <v>0.91666666666666663</v>
      </c>
    </row>
    <row r="88" spans="2:12" ht="30" customHeight="1">
      <c r="B88" s="2" t="s">
        <v>48</v>
      </c>
      <c r="C88" s="1" t="s">
        <v>79</v>
      </c>
      <c r="D88" s="1" t="s">
        <v>151</v>
      </c>
      <c r="E88" s="8" t="s">
        <v>45</v>
      </c>
      <c r="F88" s="14"/>
      <c r="G88" s="2">
        <v>1</v>
      </c>
      <c r="H88" s="2">
        <v>12</v>
      </c>
      <c r="I88" s="10">
        <f t="shared" ca="1" si="4"/>
        <v>0.91666666666666663</v>
      </c>
      <c r="J88" s="4">
        <v>1</v>
      </c>
      <c r="K88" s="4">
        <v>1</v>
      </c>
      <c r="L88" s="11">
        <f t="shared" si="5"/>
        <v>1</v>
      </c>
    </row>
    <row r="89" spans="2:12" ht="45" customHeight="1">
      <c r="B89" s="2" t="s">
        <v>48</v>
      </c>
      <c r="C89" s="1" t="s">
        <v>80</v>
      </c>
      <c r="D89" s="1" t="s">
        <v>151</v>
      </c>
      <c r="E89" s="8" t="s">
        <v>47</v>
      </c>
      <c r="F89" s="14"/>
      <c r="G89" s="2">
        <v>1</v>
      </c>
      <c r="H89" s="2">
        <v>12</v>
      </c>
      <c r="I89" s="10">
        <f t="shared" ca="1" si="4"/>
        <v>0.91666666666666663</v>
      </c>
      <c r="J89" s="4">
        <v>12</v>
      </c>
      <c r="K89" s="4">
        <v>12</v>
      </c>
      <c r="L89" s="11">
        <f t="shared" si="5"/>
        <v>1</v>
      </c>
    </row>
    <row r="90" spans="2:12" ht="44.25" customHeight="1">
      <c r="B90" s="2" t="s">
        <v>5</v>
      </c>
      <c r="C90" s="12" t="s">
        <v>6</v>
      </c>
      <c r="D90" s="2" t="s">
        <v>147</v>
      </c>
      <c r="E90" s="8" t="s">
        <v>88</v>
      </c>
      <c r="F90" s="9"/>
      <c r="G90" s="2">
        <v>1</v>
      </c>
      <c r="H90" s="2">
        <v>12</v>
      </c>
      <c r="I90" s="10">
        <f t="shared" ca="1" si="4"/>
        <v>0.91666666666666663</v>
      </c>
      <c r="J90" s="4">
        <v>24</v>
      </c>
      <c r="K90" s="3">
        <v>24</v>
      </c>
      <c r="L90" s="11">
        <f t="shared" si="5"/>
        <v>1</v>
      </c>
    </row>
    <row r="91" spans="2:12" ht="30" customHeight="1">
      <c r="B91" s="2" t="s">
        <v>5</v>
      </c>
      <c r="C91" s="12" t="s">
        <v>6</v>
      </c>
      <c r="D91" s="2" t="s">
        <v>147</v>
      </c>
      <c r="E91" s="8" t="s">
        <v>89</v>
      </c>
      <c r="F91" s="9"/>
      <c r="G91" s="2">
        <v>1</v>
      </c>
      <c r="H91" s="2">
        <v>12</v>
      </c>
      <c r="I91" s="10">
        <f t="shared" ref="I91:I97" ca="1" si="6">IF((($I$1-G91+1)/(H91-G91+1))&gt;100%, "100%", (($I$1-G91+1)/(H91-G91+1)))</f>
        <v>0.91666666666666663</v>
      </c>
      <c r="J91" s="4">
        <v>88</v>
      </c>
      <c r="K91" s="3">
        <v>88</v>
      </c>
      <c r="L91" s="11">
        <f t="shared" ref="L91:L97" si="7">IF(J91=0,"N.A",IF(J91&gt;0,K91/J91,0))</f>
        <v>1</v>
      </c>
    </row>
    <row r="92" spans="2:12" ht="30" customHeight="1">
      <c r="B92" s="2" t="s">
        <v>5</v>
      </c>
      <c r="C92" s="2" t="s">
        <v>6</v>
      </c>
      <c r="D92" s="2" t="s">
        <v>147</v>
      </c>
      <c r="E92" s="21" t="s">
        <v>90</v>
      </c>
      <c r="F92" s="9"/>
      <c r="G92" s="2">
        <v>1</v>
      </c>
      <c r="H92" s="2">
        <v>12</v>
      </c>
      <c r="I92" s="10">
        <f t="shared" ca="1" si="6"/>
        <v>0.91666666666666663</v>
      </c>
      <c r="J92" s="4">
        <v>6</v>
      </c>
      <c r="K92" s="3">
        <v>1</v>
      </c>
      <c r="L92" s="11">
        <f>IF(K92&lt;J92,100%,(1+(J92-K92)/J92))</f>
        <v>1</v>
      </c>
    </row>
    <row r="93" spans="2:12" ht="30" customHeight="1">
      <c r="B93" s="2" t="s">
        <v>48</v>
      </c>
      <c r="C93" s="1" t="s">
        <v>81</v>
      </c>
      <c r="D93" s="2" t="s">
        <v>147</v>
      </c>
      <c r="E93" s="21" t="s">
        <v>91</v>
      </c>
      <c r="F93" s="14"/>
      <c r="G93" s="2">
        <v>1</v>
      </c>
      <c r="H93" s="2">
        <v>12</v>
      </c>
      <c r="I93" s="10">
        <f t="shared" ca="1" si="6"/>
        <v>0.91666666666666663</v>
      </c>
      <c r="J93" s="4">
        <v>120</v>
      </c>
      <c r="K93" s="4">
        <v>60</v>
      </c>
      <c r="L93" s="11">
        <f>IF(K93&lt;J93,100%,(1+(J93-K93)/J93))</f>
        <v>1</v>
      </c>
    </row>
    <row r="94" spans="2:12" ht="45" customHeight="1">
      <c r="B94" s="2" t="s">
        <v>48</v>
      </c>
      <c r="C94" s="17" t="s">
        <v>82</v>
      </c>
      <c r="D94" s="2" t="s">
        <v>147</v>
      </c>
      <c r="E94" s="8" t="s">
        <v>92</v>
      </c>
      <c r="F94" s="14"/>
      <c r="G94" s="2">
        <v>1</v>
      </c>
      <c r="H94" s="2">
        <v>12</v>
      </c>
      <c r="I94" s="10">
        <f t="shared" ca="1" si="6"/>
        <v>0.91666666666666663</v>
      </c>
      <c r="J94" s="4">
        <v>3</v>
      </c>
      <c r="K94" s="4">
        <v>3</v>
      </c>
      <c r="L94" s="11">
        <f t="shared" si="7"/>
        <v>1</v>
      </c>
    </row>
    <row r="95" spans="2:12" ht="111" customHeight="1">
      <c r="B95" s="2" t="s">
        <v>48</v>
      </c>
      <c r="C95" s="17" t="s">
        <v>82</v>
      </c>
      <c r="D95" s="2" t="s">
        <v>147</v>
      </c>
      <c r="E95" s="8" t="s">
        <v>93</v>
      </c>
      <c r="F95" s="14"/>
      <c r="G95" s="2">
        <v>1</v>
      </c>
      <c r="H95" s="2">
        <v>12</v>
      </c>
      <c r="I95" s="10">
        <f t="shared" ca="1" si="6"/>
        <v>0.91666666666666663</v>
      </c>
      <c r="J95" s="4">
        <v>20</v>
      </c>
      <c r="K95" s="4">
        <v>25</v>
      </c>
      <c r="L95" s="11">
        <f t="shared" si="7"/>
        <v>1.25</v>
      </c>
    </row>
    <row r="96" spans="2:12" ht="30" customHeight="1">
      <c r="B96" s="2" t="s">
        <v>48</v>
      </c>
      <c r="C96" s="12" t="s">
        <v>83</v>
      </c>
      <c r="D96" s="2" t="s">
        <v>147</v>
      </c>
      <c r="E96" s="8" t="s">
        <v>94</v>
      </c>
      <c r="F96" s="14"/>
      <c r="G96" s="2">
        <v>1</v>
      </c>
      <c r="H96" s="2">
        <v>12</v>
      </c>
      <c r="I96" s="10">
        <f t="shared" ca="1" si="6"/>
        <v>0.91666666666666663</v>
      </c>
      <c r="J96" s="4">
        <v>4</v>
      </c>
      <c r="K96" s="4">
        <v>2</v>
      </c>
      <c r="L96" s="11">
        <f t="shared" si="7"/>
        <v>0.5</v>
      </c>
    </row>
    <row r="97" spans="2:12" ht="54.75" customHeight="1">
      <c r="B97" s="2" t="s">
        <v>48</v>
      </c>
      <c r="C97" s="2" t="s">
        <v>83</v>
      </c>
      <c r="D97" s="2" t="s">
        <v>147</v>
      </c>
      <c r="E97" s="8" t="s">
        <v>95</v>
      </c>
      <c r="F97" s="14"/>
      <c r="G97" s="2">
        <v>1</v>
      </c>
      <c r="H97" s="2">
        <v>12</v>
      </c>
      <c r="I97" s="10">
        <f t="shared" ca="1" si="6"/>
        <v>0.91666666666666663</v>
      </c>
      <c r="J97" s="4">
        <v>10</v>
      </c>
      <c r="K97" s="4">
        <v>10</v>
      </c>
      <c r="L97" s="11">
        <f t="shared" si="7"/>
        <v>1</v>
      </c>
    </row>
    <row r="98" spans="2:12"/>
    <row r="99" spans="2:12" hidden="1"/>
    <row r="100" spans="2:12" hidden="1"/>
    <row r="101" spans="2:12" hidden="1"/>
    <row r="102" spans="2:12" hidden="1"/>
    <row r="103" spans="2:12" hidden="1"/>
    <row r="104" spans="2:12" hidden="1"/>
    <row r="105" spans="2:12" hidden="1"/>
  </sheetData>
  <mergeCells count="1">
    <mergeCell ref="D1:E1"/>
  </mergeCells>
  <pageMargins left="0.39370078740157483" right="0.19685039370078741" top="1.1299999999999999" bottom="0.23622047244094491" header="0.24" footer="0.31496062992125984"/>
  <pageSetup paperSize="120" scale="40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 2011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2013-11-28T14:24:03Z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1034HBlBYOoXHoi9JLUksxYIOdP347rdMQyqYlUg9V5s</vt:lpwstr>
  </property>
  <property fmtid="{D5CDD505-2E9C-101B-9397-08002B2CF9AE}" pid="4" name="Google.Documents.RevisionId">
    <vt:lpwstr>05550370405590356245</vt:lpwstr>
  </property>
  <property fmtid="{D5CDD505-2E9C-101B-9397-08002B2CF9AE}" pid="5" name="Google.Documents.PluginVersion">
    <vt:lpwstr>2.0.2154.5604</vt:lpwstr>
  </property>
  <property fmtid="{D5CDD505-2E9C-101B-9397-08002B2CF9AE}" pid="6" name="Google.Documents.MergeIncapabilityFlags">
    <vt:i4>0</vt:i4>
  </property>
</Properties>
</file>