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Usuario UTP\Downloads\"/>
    </mc:Choice>
  </mc:AlternateContent>
  <xr:revisionPtr revIDLastSave="0" documentId="13_ncr:1_{08B69ECD-CEB5-4DF0-8ECF-EE4DFB3BF624}" xr6:coauthVersionLast="47" xr6:coauthVersionMax="47" xr10:uidLastSave="{00000000-0000-0000-0000-000000000000}"/>
  <bookViews>
    <workbookView xWindow="-120" yWindow="-120" windowWidth="29040" windowHeight="15720" xr2:uid="{77EF14B8-01B9-42E0-9C6A-748AE14A6AAF}"/>
  </bookViews>
  <sheets>
    <sheet name="TIENDA UTP"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Y12" i="1" l="1"/>
  <c r="AZ12" i="1" s="1"/>
  <c r="BA12" i="1" s="1"/>
  <c r="AY11" i="1"/>
  <c r="AZ11" i="1" s="1"/>
  <c r="BA11" i="1" s="1"/>
  <c r="AY10" i="1"/>
  <c r="AZ10" i="1" s="1"/>
  <c r="BA10" i="1" s="1"/>
  <c r="AY9" i="1"/>
  <c r="AZ9" i="1" s="1"/>
  <c r="BA9" i="1" s="1"/>
  <c r="AO10" i="1"/>
  <c r="AP10" i="1" s="1"/>
  <c r="AQ10" i="1" s="1"/>
  <c r="AO11" i="1"/>
  <c r="AP11" i="1" s="1"/>
  <c r="AQ11" i="1" s="1"/>
  <c r="AO12" i="1"/>
  <c r="AP12" i="1"/>
  <c r="AQ12" i="1" s="1"/>
  <c r="AO9" i="1"/>
  <c r="AP9" i="1" s="1"/>
  <c r="AQ9" i="1" s="1"/>
  <c r="AQ13" i="1" s="1"/>
  <c r="BA13" i="1" l="1"/>
  <c r="AE12" i="1"/>
  <c r="AF12" i="1" s="1"/>
  <c r="AG12" i="1" s="1"/>
  <c r="AE11" i="1"/>
  <c r="AF11" i="1" s="1"/>
  <c r="AG11" i="1" s="1"/>
  <c r="AE10" i="1"/>
  <c r="AF10" i="1" s="1"/>
  <c r="AG10" i="1" s="1"/>
  <c r="AE9" i="1"/>
  <c r="AF9" i="1" s="1"/>
  <c r="AG9" i="1" s="1"/>
  <c r="K9" i="1"/>
  <c r="L9" i="1" s="1"/>
  <c r="M9" i="1" s="1"/>
  <c r="AG13" i="1" l="1"/>
  <c r="U10" i="1"/>
  <c r="V10" i="1" s="1"/>
  <c r="W10" i="1" s="1"/>
  <c r="U11" i="1"/>
  <c r="V11" i="1" s="1"/>
  <c r="W11" i="1" s="1"/>
  <c r="U12" i="1"/>
  <c r="V12" i="1" s="1"/>
  <c r="W12" i="1" s="1"/>
  <c r="U9" i="1"/>
  <c r="V9" i="1" s="1"/>
  <c r="W9" i="1" s="1"/>
  <c r="W13" i="1" l="1"/>
  <c r="K10" i="1"/>
  <c r="L10" i="1"/>
  <c r="M10" i="1" s="1"/>
  <c r="K11" i="1"/>
  <c r="L11" i="1" s="1"/>
  <c r="M11" i="1" s="1"/>
  <c r="K12" i="1"/>
  <c r="L12" i="1" s="1"/>
  <c r="M12" i="1" s="1"/>
  <c r="M13" i="1" l="1"/>
</calcChain>
</file>

<file path=xl/sharedStrings.xml><?xml version="1.0" encoding="utf-8"?>
<sst xmlns="http://schemas.openxmlformats.org/spreadsheetml/2006/main" count="167" uniqueCount="64">
  <si>
    <t xml:space="preserve">UNIVERSIDAD TECNOLÓGICA DE PEREIRA </t>
  </si>
  <si>
    <t>NOMBRE DEL ELEMENTO</t>
  </si>
  <si>
    <t>REFERENCIA O DESCRIPCION</t>
  </si>
  <si>
    <t>MARCA</t>
  </si>
  <si>
    <t>UNIDAD DE MEDIDA</t>
  </si>
  <si>
    <t>CANTIDAD</t>
  </si>
  <si>
    <t>DESCRIPCION MARCA/ REFERENCIA/ESPECIFICACIONES OFERTADAS</t>
  </si>
  <si>
    <t>VALOR UNITARIO ANTES DE IVA</t>
  </si>
  <si>
    <t>PORCENTAJE IVA 
( % )</t>
  </si>
  <si>
    <t>VALOR IVA</t>
  </si>
  <si>
    <t>VALOR UNITARIO IVA INCLUIDO</t>
  </si>
  <si>
    <t>TOTAL IVA INCLUIDO</t>
  </si>
  <si>
    <t>TIEMPO DE ENTREGA
 (Días Calendario)</t>
  </si>
  <si>
    <t>TIEMPO DE GARANTIA</t>
  </si>
  <si>
    <t>Unidad</t>
  </si>
  <si>
    <t xml:space="preserve">VALOR TOTAL OFERTA </t>
  </si>
  <si>
    <t xml:space="preserve">SUBITEM </t>
  </si>
  <si>
    <t>ITEM 1 - MORRALES PARA LA TIENDA UTP</t>
  </si>
  <si>
    <t>INVITACIÓN  PÚBLICA BS 05  DE 2026</t>
  </si>
  <si>
    <t>No aplica</t>
  </si>
  <si>
    <t xml:space="preserve">Cartuchera de forma cilíndrica o rectangular, elaborada en poliéster, lona o materiales sintéticos resistentes, con propiedades impermeables y de alta durabilidad. Debe contar con dimensiones aproximadas de 20 cm x 12 cm x 6 cm, o en formato compacto de 20 cm x 5,5 cm x 5,5 cm, con capacidad estándar para almacenamiento de útiles escolares o de oficina. El sistema de cierre deberá ser mediante cremallera reforzada, con deslizadores (sliders) plásticos o metálicos de alta resistencia. La cartuchera deberá incluir: Tres compartimientos internos organizadores, con elásticos o malla, diseñados para separar y asegurar útiles específicos. Un compartimiento externo con cierre, equipado con cremallera reforzada y sliders plásticos o metálicos. El producto deberá contemplar diseños personalizados en su confección, con tres referencias o variaciones de diseño. La identificación institucional o de marca deberá aplicarse mediante logo bordado, estampado o sublimado, ubicado en la parte frontal o en un lugar visible de la cartuchera.s (tres referencias) en su confección y con logo bordado, esptamapdo o sublimado en la parte frontal o lugar visible de la cartuchera. </t>
  </si>
  <si>
    <t>Tula deportiva de forma cilíndrica o rectangular, elaborada en poliéster impermeable, lona 210D o materiales sintéticos de alta resistencia y durabilidad. Debe contar con dimensiones aproximadas de 45 cm de alto x 90 cm de ancho, y un sistema de cierre mediante cremallera reforzada con deslizadores (sliders) plásticos o metálicos de alta resistencia. La tula deberá incluir: Correa ajustable para cargar al hombro, fabricada en cinta resistente. Agarraderas o asas reforzadas para transporte manual. Dos compartimientos internos destinados al almacenamiento de botellas, ropa o zapatos. Dos compartimientos laterales externos para almacenamiento adicional. Un compartimiento frontal con cierre, equipado con cremallera reforzada y sliders metálicos o plásticos de alta durabilidad. El producto deberá contemplar diseños personalizados en su confección, con dos o tres referencias o variaciones de diseño. la identificación institucional o de marca deberá aplicarse mediante logo bordado, estampado o sublimado, ubicado en la parte frontal o en un lugar visible de la tula.</t>
  </si>
  <si>
    <t>Morral deportivo ergonómico para uso diario, elaborado en lona HTR 600, nylon o poliéster de alta densidad, con propiedades repelentes al agua y alta resistencia a la fricción y al desgaste. El morral tendrá dimensiones aproximadas de 42 cm de alto x 32 cm de ancho x 15 cm de fuelle, con capacidad estimada entre 15 y 40 litros. Debe contar con la siguiente configuración: Dos compartimientos internos principales para almacenamiento general. Un bolsillo interno oculto de seguridad. Dos compartimientos externos en la parte frontal para organización de objetos personales. Dos bolsillos laterales para botellas u otros elementos de fácil acceso. El sistema de transporte deberá incluir: Correas acolchadas y ajustables, diseñadas ergonómicamente para mayor comodidad. Refuerzo con soporte lumbar, que favorezca la correcta distribución del peso. Los cierres deberán ser de alta resistencia, con cremalleras reforzadas y deslizadores (sliders) metálicos o plásticos de alta durabilidad. El morral deberá contemplar diseños personalizados en su confección, con dos o tres referencias o variaciones de diseño. La identificación institucional o de marca deberá aplicarse mediante logo bordado, estampado o sublimado, ubicado en la parte frontal o en un lugar visible del morral deportivo.</t>
  </si>
  <si>
    <t>COMPRA DE MORRALES PARA LA TIENDA UTP</t>
  </si>
  <si>
    <t>Morral Clásico</t>
  </si>
  <si>
    <t>Tula deportiva</t>
  </si>
  <si>
    <t>Morral deportivo</t>
  </si>
  <si>
    <t>Cartuchera o estuche universitario</t>
  </si>
  <si>
    <t>Morral clásico para uso diario, elaborado en lona HTR 600, nylon o poliéster de alta densidad, con propiedades repelentes al agua y alta resistencia a la fricción y al desgaste. El morral tendrá dimensiones aproximadas de 42 cm de alto x 32 cm de ancho x 15 cm de fuelle, con capacidad estimada entre 15 y 40 litros. Debe contar con: Un compartimiento principal amplio. Un compartimiento interno acolchado y liviano para computador portátil. Un bolsillo adicional oculto de seguridad. Dos compartimientos frontales externos para organización de objetos personales. El sistema de transporte debe incluir: Correas acolchadas y ajustables, diseñadas ergonómicamente para brindar mayor comodidad. Refuerzo con soporte lumbar para mejorar la distribución del peso. Los cierres deberán ser de alta resistencia, con cremalleras reforzadas y deslizadores (sliders) metálicos o plásticos de alta durabilidad. El morral deberá contemplar diseños personalizados en su confección, con dos o tres referencias o variaciones de diseño. La identificación institucional o de marca deberá aplicarse mediante logo bordado, estampado o sublimado, ubicado en la parte frontal o en un lugar visible del morral.</t>
  </si>
  <si>
    <t>CANTIDAD OFERTADA</t>
  </si>
  <si>
    <t xml:space="preserve">Morral backpack en poliéster. Apto para portátil de hasta 15". Tres bolsillos externos con cremallera. Un bolsillo externo sin cremallera. Dos bolsillos laterales con cremallera. Puerto USB para cargar desde el interior (no incluye la pila). Bolsillo escondido en el espaldar con cremallera. Banda posterior para enganchar en trolley.
Medidas: 45 cm x 30 cm x 11.5 cm. </t>
  </si>
  <si>
    <t>Bolsa tula en algodón de 180gr.
Medidas: 34 cm x 41 cm. .</t>
  </si>
  <si>
    <t xml:space="preserve">Morral en poliéster 600D, un bolsillo externo con cremallera, dos mallas laterales. Espaldar semi-acolchado.
Medidas: 29 cm x 39 cm x 11 cm. </t>
  </si>
  <si>
    <t>Estuche en PVC y poliéster, con cierre de cremallera.
Medidas: 16.5 cm x 22.5 cm</t>
  </si>
  <si>
    <t>SIGNAL MARKETING S.A.S.</t>
  </si>
  <si>
    <t>CUMPLE
SI/NO</t>
  </si>
  <si>
    <t>EVALUACION TÉCNICA</t>
  </si>
  <si>
    <t>MARCA: LIMINA/ REF: MORRALCLASICOUTP/ ESPECIFICACIONES: Morral clásico para uso diario, elaborado en lona HTR 600, nylon o poliéster de alta densidad, con propiedades repelentes al agua y alta resistencia a la fricción y al desgaste. El morral tendrá dimensiones aproximadas de 42 cm de alto x 32 cm de ancho x 15 cm de fuelle, con capacidad estimada entre 15 y 40 litros. Debe contar con: Un compartimiento principal amplio. Un compartimiento interno acolchado y liviano para computador portátil. Un bolsillo adicional oculto de seguridad. Dos compartimientos frontales externos para organización de objetos personales. El sistema de transporte debe incluir: Correas acolchadas y ajustables, diseñadas ergonómicamente para brindar mayor comodidad. Refuerzo con soporte lumbar para mejorar la distribución del peso. Los cierres deberán ser de alta resistencia, con cremalleras reforzadas y deslizadores (sliders) metálicos o plásticos de alta durabilidad. El morral deberá contemplar diseños personalizados en su confección, con dos o tres referencias o variaciones de diseño. La identificación institucional o de marca deberá aplicarse mediante logo bordado, estampado o sublimado, ubicado en la parte frontal o en un lugar visible del morral.</t>
  </si>
  <si>
    <t>DICOES GRUPO PUBLICITARIO S.A.S -901336.804-6</t>
  </si>
  <si>
    <t>12 meses por defecto de fabrica</t>
  </si>
  <si>
    <t>30 días</t>
  </si>
  <si>
    <t>MANUFACTURAS RAM</t>
  </si>
  <si>
    <t xml:space="preserve">15 DIAS </t>
  </si>
  <si>
    <t>6 MESES</t>
  </si>
  <si>
    <t xml:space="preserve"> MANUFACTURAS RAM SAS</t>
  </si>
  <si>
    <t>PROMOARTICULOS</t>
  </si>
  <si>
    <t>1 AÑO</t>
  </si>
  <si>
    <t>COMERCIALZADORA CAFÉ BOTERO SAS 900334037-0</t>
  </si>
  <si>
    <t>LIMINA SOLUCIONES INTEGRALES S.A.S.</t>
  </si>
  <si>
    <t>MÍNIMO VALOR TOTAL IVA INCLUIDO</t>
  </si>
  <si>
    <t xml:space="preserve">PROVEEDOR </t>
  </si>
  <si>
    <t>PRESUPUESTO</t>
  </si>
  <si>
    <t>DIFERENCIA</t>
  </si>
  <si>
    <t>30 Dias</t>
  </si>
  <si>
    <t xml:space="preserve">6 Meses </t>
  </si>
  <si>
    <t xml:space="preserve">MARCA: LIMINA/ REF: TULADEPORTIVAUTP/ ESPECIFICACIONES:Tula deportiva de forma cilíndrica o rectangular, elaborada en poliéster impermeable, lona 210D o materiales sintéticos de alta resistencia y durabilidad. Debe contar con dimensiones aproximadas de 45 cm de alto x 90 cm de ancho, y un sistema de cierre mediante cremallera reforzada con deslizadores (sliders) plásticos o metálicos de alta resistencia. La tula deberá incluir: Correa ajustable para cargar al hombro, fabricada en cinta resistente. Agarraderas o asas reforzadas para transporte manual. Dos compartimientos internos destinados al almacenamiento de botellas, ropa o zapatos. Dos compartimientos laterales externos para almacenamiento adicional. Un compartimiento frontal con cierre, equipado con cremallera reforzada y sliders metálicos o plásticos de alta durabilidad. El producto deberá contemplar diseños personalizados en su confección, con dos o tres referencias o variaciones de diseño. la identificación institucional o de marca deberá aplicarse mediante logo bordado, estampado o sublimado, ubicado en la parte frontal o en un lugar visible de la tula.
</t>
  </si>
  <si>
    <t xml:space="preserve">MARCA: LIMINA/ REF: MORRALDEPORTIVOUTP/ ESPECIFICACIONES:Morral deportivo ergonómico para uso diario, elaborado en lona HTR 600, nylon o poliéster de alta densidad, con propiedades repelentes al agua y alta resistencia a la fricción y al desgaste. El morral tendrá dimensiones aproximadas de 42 cm de alto x 32 cm de ancho x 15 cm de fuelle, con capacidad estimada entre 15 y 40 litros. Debe contar con la siguiente configuración: Dos compartimientos internos principales para almacenamiento general. Un bolsillo interno oculto de seguridad. Dos compartimientos externos en la parte frontal para organización de objetos personales. Dos bolsillos laterales para botellas u otros elementos de fácil acceso. El sistema de transporte deberá incluir: Correas acolchadas y ajustables, diseñadas ergonómicamente para mayor comodidad. Refuerzo con soporte lumbar, que favorezca la correcta distribución del peso. Los cierres deberán ser de alta resistencia, con cremalleras reforzadas y deslizadores (sliders) metálicos o plásticos de alta durabilidad. El morral deberá contemplar diseños personalizados en su confección, con dos o tres referencias o variaciones de diseño. La identificación institucional o de marca deberá aplicarse mediante logo bordado, estampado o sublimado, ubicado en la parte frontal o en un lugar visible del morral deportivo.
</t>
  </si>
  <si>
    <t xml:space="preserve">MARCA: LIMINA/ REF: CARTUCHUERAOUTP/ ESPECIFICACIONES:Cartuchera de forma cilíndrica o rectangular, elaborada en poliéster, lona o materiales sintéticos resistentes, con propiedades impermeables y de alta durabilidad. Debe contar con dimensiones aproximadas de 20 cm x 12 cm x 6 cm, o en formato compacto de 20 cm x 5,5 cm x 5,5 cm, con capacidad estándar para almacenamiento de útiles escolares o de oficina. El sistema de cierre deberá ser mediante cremallera reforzada, con deslizadores (sliders) plásticos o metálicos de alta resistencia. La cartuchera deberá incluir: Tres compartimientos internos organizadores, con elásticos o malla, diseñados para separar y asegurar útiles específicos. Un compartimiento externo con cierre, equipado con cremallera reforzada y sliders plásticos o metálicos. El producto deberá contemplar diseños personalizados en su confección, con tres referencias o variaciones de diseño. La identificación institucional o de marca deberá aplicarse mediante logo bordado, estampado o sublimado, ubicado en la parte frontal o en un lugar visible de la cartuchera.s (tres referencias) en su confección y con logo bordado, esptamapdo o sublimado en la parte frontal o lugar visible de la cartuchera. 
</t>
  </si>
  <si>
    <t>SI</t>
  </si>
  <si>
    <t>NO</t>
  </si>
  <si>
    <t>GABRIEL REALPE BUCH</t>
  </si>
  <si>
    <t>Comité técnico</t>
  </si>
  <si>
    <t>EVALUACIÓN TÉCNICA</t>
  </si>
  <si>
    <r>
      <t>Observaciones:
1.</t>
    </r>
    <r>
      <rPr>
        <sz val="9"/>
        <rFont val="Calibri Light"/>
        <family val="2"/>
        <scheme val="major"/>
      </rPr>
      <t xml:space="preserve"> la empresa Signal marketing no cumple con el subitem dos (2) y el subitem cuatro (4), no se ajusta a las descripciones técnicas </t>
    </r>
    <r>
      <rPr>
        <i/>
        <sz val="9"/>
        <rFont val="Calibri Light"/>
        <family val="2"/>
        <scheme val="major"/>
      </rPr>
      <t>(tipo de artñiculo ni  material requerido</t>
    </r>
    <r>
      <rPr>
        <sz val="9"/>
        <rFont val="Calibri Light"/>
        <family val="2"/>
        <scheme val="major"/>
      </rPr>
      <t>) de los artículos. Por lo tanto, no continua con el proceso para la adjudicación ya que se asignará por item completo.</t>
    </r>
    <r>
      <rPr>
        <b/>
        <sz val="9"/>
        <rFont val="Calibri Light"/>
        <family val="2"/>
        <scheme val="major"/>
      </rPr>
      <t xml:space="preserve">
2.</t>
    </r>
    <r>
      <rPr>
        <sz val="9"/>
        <rFont val="Calibri Light"/>
        <family val="2"/>
        <scheme val="major"/>
      </rPr>
      <t xml:space="preserve">  La empresa Ferccini &amp; Company no presenta la oferta en el anexo 1 correspondiente. Por lo tanto no continua con el proceso y queda por fuera de la invitación.
</t>
    </r>
    <r>
      <rPr>
        <b/>
        <sz val="9"/>
        <rFont val="Calibri Light"/>
        <family val="2"/>
        <scheme val="major"/>
      </rPr>
      <t>3</t>
    </r>
    <r>
      <rPr>
        <sz val="9"/>
        <rFont val="Calibri Light"/>
        <family val="2"/>
        <scheme val="major"/>
      </rPr>
      <t xml:space="preserve">.La empresa Limina Soluciones Integrales SAS no cumple, teniendo en cuenta que el subitem 4 ofertado sobrepasa el presupuesto oficial; por lo tanto, no continua con el proceso.
</t>
    </r>
    <r>
      <rPr>
        <b/>
        <sz val="9"/>
        <rFont val="Calibri Light"/>
        <family val="2"/>
        <scheme val="major"/>
      </rPr>
      <t>4.</t>
    </r>
    <r>
      <rPr>
        <sz val="9"/>
        <rFont val="Calibri Light"/>
        <family val="2"/>
        <scheme val="major"/>
      </rPr>
      <t xml:space="preserve"> El comité técnico recomienda adjudicar a la empresa Comercializadora Café Botero SAS adjudicar la licitación por cumplir con el presupuesto y las especificaciones técnicas requeridas
</t>
    </r>
    <r>
      <rPr>
        <b/>
        <sz val="9"/>
        <rFont val="Calibri Light"/>
        <family val="2"/>
        <scheme val="major"/>
      </rPr>
      <t xml:space="preserve">5. Nota aclaratoria: </t>
    </r>
    <r>
      <rPr>
        <sz val="9"/>
        <rFont val="Calibri Light"/>
        <family val="2"/>
        <scheme val="major"/>
      </rPr>
      <t>Los colores y diseños del material para los cuatro (4) subítems serán definidos y acordados previamente a la elaboración de los artículos con el oferente a quien se adjudicará la licitación.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</si>
</sst>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quot;$&quot;\ * #,##0_-;\-&quot;$&quot;\ * #,##0_-;_-&quot;$&quot;\ * &quot;-&quot;_-;_-@_-"/>
  </numFmts>
  <fonts count="15" x14ac:knownFonts="1">
    <font>
      <sz val="11"/>
      <color theme="1"/>
      <name val="Calibri"/>
      <family val="2"/>
      <scheme val="minor"/>
    </font>
    <font>
      <sz val="11"/>
      <color theme="1"/>
      <name val="Calibri"/>
      <family val="2"/>
      <scheme val="minor"/>
    </font>
    <font>
      <b/>
      <sz val="10"/>
      <color theme="1"/>
      <name val="Calibri"/>
      <family val="2"/>
      <scheme val="minor"/>
    </font>
    <font>
      <sz val="10"/>
      <color rgb="FF000000"/>
      <name val="Calibri"/>
      <family val="2"/>
      <scheme val="minor"/>
    </font>
    <font>
      <sz val="10"/>
      <color theme="1"/>
      <name val="Calibri"/>
      <family val="2"/>
      <scheme val="minor"/>
    </font>
    <font>
      <sz val="11"/>
      <color indexed="8"/>
      <name val="Calibri"/>
      <family val="2"/>
      <charset val="1"/>
    </font>
    <font>
      <b/>
      <sz val="10"/>
      <name val="Calibri"/>
      <family val="2"/>
      <scheme val="minor"/>
    </font>
    <font>
      <sz val="9"/>
      <color theme="1"/>
      <name val="Calibri Light"/>
      <family val="2"/>
      <scheme val="major"/>
    </font>
    <font>
      <b/>
      <sz val="9"/>
      <name val="Calibri Light"/>
      <family val="2"/>
      <scheme val="major"/>
    </font>
    <font>
      <sz val="9"/>
      <name val="Calibri Light"/>
      <family val="2"/>
      <scheme val="major"/>
    </font>
    <font>
      <sz val="9"/>
      <color rgb="FF000000"/>
      <name val="Calibri Light"/>
      <family val="2"/>
      <scheme val="major"/>
    </font>
    <font>
      <b/>
      <i/>
      <sz val="9"/>
      <name val="Calibri Light"/>
      <family val="2"/>
      <scheme val="major"/>
    </font>
    <font>
      <sz val="9"/>
      <color theme="1"/>
      <name val="Calibri"/>
      <family val="2"/>
      <scheme val="minor"/>
    </font>
    <font>
      <b/>
      <sz val="11"/>
      <color theme="1"/>
      <name val="Calibri"/>
      <family val="2"/>
      <scheme val="minor"/>
    </font>
    <font>
      <i/>
      <sz val="9"/>
      <name val="Calibri Light"/>
      <family val="2"/>
      <scheme val="major"/>
    </font>
  </fonts>
  <fills count="9">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9" tint="0.7999816888943144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3">
    <xf numFmtId="0" fontId="0" fillId="0" borderId="0"/>
    <xf numFmtId="164" fontId="1" fillId="0" borderId="0" applyFont="0" applyFill="0" applyBorder="0" applyAlignment="0" applyProtection="0"/>
    <xf numFmtId="0" fontId="5" fillId="0" borderId="0"/>
  </cellStyleXfs>
  <cellXfs count="62">
    <xf numFmtId="0" fontId="0" fillId="0" borderId="0" xfId="0"/>
    <xf numFmtId="0" fontId="2" fillId="2" borderId="0" xfId="0" applyFont="1" applyFill="1" applyAlignment="1" applyProtection="1">
      <alignment horizontal="center"/>
      <protection locked="0"/>
    </xf>
    <xf numFmtId="0" fontId="2" fillId="2" borderId="0" xfId="0" applyFont="1" applyFill="1" applyAlignment="1" applyProtection="1">
      <alignment horizontal="left" vertical="center"/>
      <protection locked="0"/>
    </xf>
    <xf numFmtId="0" fontId="3" fillId="0" borderId="0" xfId="0" applyFont="1"/>
    <xf numFmtId="0" fontId="2" fillId="3" borderId="1" xfId="0" applyFont="1" applyFill="1" applyBorder="1" applyAlignment="1">
      <alignment horizontal="center" vertical="center" wrapText="1"/>
    </xf>
    <xf numFmtId="3" fontId="2" fillId="3" borderId="1" xfId="0" applyNumberFormat="1" applyFont="1" applyFill="1" applyBorder="1" applyAlignment="1" applyProtection="1">
      <alignment horizontal="center" vertical="center" wrapText="1"/>
      <protection locked="0"/>
    </xf>
    <xf numFmtId="3" fontId="6" fillId="3" borderId="1" xfId="2" applyNumberFormat="1" applyFont="1" applyFill="1" applyBorder="1" applyAlignment="1">
      <alignment horizontal="center" vertical="center" wrapText="1"/>
    </xf>
    <xf numFmtId="3" fontId="6" fillId="3" borderId="1" xfId="2" applyNumberFormat="1" applyFont="1" applyFill="1" applyBorder="1" applyAlignment="1" applyProtection="1">
      <alignment horizontal="center" vertical="center" wrapText="1"/>
      <protection locked="0"/>
    </xf>
    <xf numFmtId="0" fontId="3" fillId="0" borderId="0" xfId="0" applyFont="1" applyAlignment="1">
      <alignment horizontal="left" vertical="center"/>
    </xf>
    <xf numFmtId="0" fontId="3" fillId="0" borderId="0" xfId="0" applyFont="1" applyAlignment="1">
      <alignment horizontal="left"/>
    </xf>
    <xf numFmtId="0" fontId="3" fillId="0" borderId="0" xfId="0" applyFont="1" applyAlignment="1">
      <alignment horizontal="center"/>
    </xf>
    <xf numFmtId="3" fontId="6" fillId="0" borderId="1" xfId="2" applyNumberFormat="1" applyFont="1" applyBorder="1" applyAlignment="1" applyProtection="1">
      <alignment vertical="center" wrapText="1"/>
      <protection locked="0"/>
    </xf>
    <xf numFmtId="0" fontId="8" fillId="0" borderId="1" xfId="0" applyFont="1" applyBorder="1" applyAlignment="1">
      <alignment horizontal="center" vertical="center" wrapText="1"/>
    </xf>
    <xf numFmtId="0" fontId="9" fillId="0" borderId="0" xfId="0" applyFont="1" applyAlignment="1">
      <alignment horizontal="left" wrapText="1"/>
    </xf>
    <xf numFmtId="0" fontId="9" fillId="0" borderId="0" xfId="0" applyFont="1" applyAlignment="1">
      <alignment horizontal="left" vertical="center" wrapText="1"/>
    </xf>
    <xf numFmtId="0" fontId="9" fillId="0" borderId="0" xfId="0" applyFont="1" applyAlignment="1">
      <alignment horizontal="center" wrapText="1"/>
    </xf>
    <xf numFmtId="0" fontId="10" fillId="0" borderId="0" xfId="0" applyFont="1"/>
    <xf numFmtId="0" fontId="9" fillId="0" borderId="0" xfId="0" applyFont="1"/>
    <xf numFmtId="0" fontId="9" fillId="0" borderId="0" xfId="0" applyFont="1" applyAlignment="1">
      <alignment horizontal="left" vertical="center"/>
    </xf>
    <xf numFmtId="0" fontId="9" fillId="0" borderId="0" xfId="0" applyFont="1" applyAlignment="1">
      <alignment horizontal="left"/>
    </xf>
    <xf numFmtId="0" fontId="9" fillId="0" borderId="0" xfId="0" applyFont="1" applyAlignment="1">
      <alignment horizontal="center"/>
    </xf>
    <xf numFmtId="0" fontId="9" fillId="0" borderId="0" xfId="0" applyFont="1" applyAlignment="1" applyProtection="1">
      <alignment horizontal="left"/>
      <protection locked="0"/>
    </xf>
    <xf numFmtId="0" fontId="11" fillId="0" borderId="0" xfId="0" applyFont="1" applyAlignment="1" applyProtection="1">
      <alignment horizontal="left" vertical="center" wrapText="1"/>
      <protection locked="0"/>
    </xf>
    <xf numFmtId="0" fontId="10" fillId="0" borderId="0" xfId="0" applyFont="1" applyAlignment="1">
      <alignment horizontal="center"/>
    </xf>
    <xf numFmtId="0" fontId="7" fillId="0" borderId="0" xfId="0" applyFont="1"/>
    <xf numFmtId="164" fontId="8" fillId="0" borderId="3" xfId="1" applyFont="1" applyBorder="1" applyAlignment="1">
      <alignment vertical="center"/>
    </xf>
    <xf numFmtId="9" fontId="7" fillId="0" borderId="1" xfId="0" applyNumberFormat="1" applyFont="1" applyBorder="1" applyAlignment="1" applyProtection="1">
      <alignment vertical="center" wrapText="1"/>
      <protection locked="0"/>
    </xf>
    <xf numFmtId="164" fontId="7" fillId="0" borderId="1" xfId="0" applyNumberFormat="1" applyFont="1" applyBorder="1" applyAlignment="1" applyProtection="1">
      <alignment vertical="center" wrapText="1"/>
      <protection locked="0"/>
    </xf>
    <xf numFmtId="164" fontId="9" fillId="0" borderId="1" xfId="2" applyNumberFormat="1" applyFont="1" applyBorder="1" applyAlignment="1">
      <alignment vertical="center" wrapText="1"/>
    </xf>
    <xf numFmtId="0" fontId="12" fillId="0" borderId="1" xfId="0" applyFont="1" applyBorder="1" applyAlignment="1">
      <alignment horizontal="center" vertical="center" wrapText="1"/>
    </xf>
    <xf numFmtId="0" fontId="7" fillId="0" borderId="1" xfId="0" applyFont="1" applyBorder="1" applyAlignment="1">
      <alignment horizontal="center" vertical="center" wrapText="1"/>
    </xf>
    <xf numFmtId="0" fontId="7" fillId="0" borderId="1" xfId="0" applyFont="1" applyBorder="1" applyAlignment="1">
      <alignment horizontal="left" vertical="center" wrapText="1"/>
    </xf>
    <xf numFmtId="0" fontId="2" fillId="2" borderId="4" xfId="0" applyFont="1" applyFill="1" applyBorder="1" applyProtection="1">
      <protection locked="0"/>
    </xf>
    <xf numFmtId="3" fontId="4" fillId="0" borderId="1" xfId="0" applyNumberFormat="1" applyFont="1" applyBorder="1" applyAlignment="1" applyProtection="1">
      <alignment horizontal="left" vertical="center" wrapText="1"/>
      <protection locked="0"/>
    </xf>
    <xf numFmtId="3" fontId="2" fillId="0" borderId="1" xfId="0" applyNumberFormat="1" applyFont="1" applyBorder="1" applyAlignment="1" applyProtection="1">
      <alignment horizontal="left" vertical="center" wrapText="1"/>
      <protection locked="0"/>
    </xf>
    <xf numFmtId="0" fontId="12" fillId="0" borderId="3" xfId="0" applyFont="1" applyBorder="1" applyAlignment="1">
      <alignment horizontal="left" vertical="center" wrapText="1"/>
    </xf>
    <xf numFmtId="3" fontId="2" fillId="0" borderId="3" xfId="0" applyNumberFormat="1" applyFont="1" applyBorder="1" applyAlignment="1" applyProtection="1">
      <alignment horizontal="left" vertical="center" wrapText="1"/>
      <protection locked="0"/>
    </xf>
    <xf numFmtId="0" fontId="2" fillId="5" borderId="1" xfId="0" applyFont="1" applyFill="1" applyBorder="1" applyAlignment="1" applyProtection="1">
      <alignment horizontal="center"/>
      <protection locked="0"/>
    </xf>
    <xf numFmtId="0" fontId="0" fillId="0" borderId="1" xfId="0" applyBorder="1" applyAlignment="1">
      <alignment wrapText="1"/>
    </xf>
    <xf numFmtId="0" fontId="8" fillId="0" borderId="3" xfId="0" applyFont="1" applyBorder="1" applyAlignment="1">
      <alignment vertical="center"/>
    </xf>
    <xf numFmtId="3" fontId="6" fillId="0" borderId="1" xfId="2" applyNumberFormat="1" applyFont="1" applyBorder="1" applyAlignment="1" applyProtection="1">
      <alignment horizontal="center" vertical="center" wrapText="1"/>
      <protection locked="0"/>
    </xf>
    <xf numFmtId="3" fontId="6" fillId="0" borderId="1" xfId="2" applyNumberFormat="1" applyFont="1" applyBorder="1" applyAlignment="1">
      <alignment horizontal="center" vertical="center" wrapText="1"/>
    </xf>
    <xf numFmtId="0" fontId="2" fillId="2" borderId="0" xfId="0" applyFont="1" applyFill="1" applyAlignment="1" applyProtection="1">
      <alignment horizontal="center" vertical="center"/>
      <protection locked="0"/>
    </xf>
    <xf numFmtId="0" fontId="3" fillId="0" borderId="0" xfId="0" applyFont="1" applyAlignment="1">
      <alignment horizontal="center" vertical="center"/>
    </xf>
    <xf numFmtId="0" fontId="2" fillId="5" borderId="1" xfId="0" applyFont="1" applyFill="1" applyBorder="1" applyAlignment="1" applyProtection="1">
      <alignment horizontal="center" vertical="center"/>
      <protection locked="0"/>
    </xf>
    <xf numFmtId="0" fontId="8" fillId="0" borderId="0" xfId="0" applyFont="1" applyAlignment="1" applyProtection="1">
      <alignment horizontal="center" vertical="center" wrapText="1"/>
      <protection locked="0"/>
    </xf>
    <xf numFmtId="0" fontId="10" fillId="0" borderId="0" xfId="0" applyFont="1" applyAlignment="1">
      <alignment horizontal="center" vertical="center"/>
    </xf>
    <xf numFmtId="0" fontId="7" fillId="0" borderId="0" xfId="0" applyFont="1" applyAlignment="1">
      <alignment horizontal="center" vertical="center"/>
    </xf>
    <xf numFmtId="0" fontId="0" fillId="0" borderId="0" xfId="0" applyAlignment="1">
      <alignment horizontal="center" vertical="center"/>
    </xf>
    <xf numFmtId="0" fontId="13" fillId="0" borderId="1" xfId="0" applyFont="1" applyBorder="1" applyAlignment="1">
      <alignment horizontal="center" vertical="center"/>
    </xf>
    <xf numFmtId="0" fontId="13" fillId="0" borderId="0" xfId="0" applyFont="1" applyAlignment="1">
      <alignment horizontal="left"/>
    </xf>
    <xf numFmtId="0" fontId="0" fillId="0" borderId="4" xfId="0" applyBorder="1"/>
    <xf numFmtId="0" fontId="2" fillId="2" borderId="0" xfId="0" applyFont="1" applyFill="1" applyAlignment="1" applyProtection="1">
      <alignment horizontal="center"/>
      <protection locked="0"/>
    </xf>
    <xf numFmtId="0" fontId="8" fillId="0" borderId="6" xfId="0" applyFont="1" applyBorder="1" applyAlignment="1">
      <alignment horizontal="center" vertical="center"/>
    </xf>
    <xf numFmtId="0" fontId="8" fillId="0" borderId="2" xfId="0" applyFont="1" applyBorder="1" applyAlignment="1">
      <alignment horizontal="center" vertical="center"/>
    </xf>
    <xf numFmtId="0" fontId="8" fillId="0" borderId="5" xfId="0" applyFont="1" applyBorder="1" applyAlignment="1">
      <alignment horizontal="center" vertical="center"/>
    </xf>
    <xf numFmtId="0" fontId="2" fillId="8" borderId="1" xfId="0" applyFont="1" applyFill="1" applyBorder="1" applyAlignment="1" applyProtection="1">
      <alignment horizontal="center"/>
      <protection locked="0"/>
    </xf>
    <xf numFmtId="0" fontId="8" fillId="0" borderId="1" xfId="0" applyFont="1" applyBorder="1" applyAlignment="1" applyProtection="1">
      <alignment horizontal="left" vertical="top" wrapText="1"/>
      <protection locked="0"/>
    </xf>
    <xf numFmtId="0" fontId="2" fillId="2" borderId="4" xfId="0" applyFont="1" applyFill="1" applyBorder="1" applyAlignment="1" applyProtection="1">
      <alignment horizontal="center"/>
      <protection locked="0"/>
    </xf>
    <xf numFmtId="0" fontId="2" fillId="4" borderId="1" xfId="0" applyFont="1" applyFill="1" applyBorder="1" applyAlignment="1" applyProtection="1">
      <alignment horizontal="center"/>
      <protection locked="0"/>
    </xf>
    <xf numFmtId="0" fontId="2" fillId="7" borderId="1" xfId="0" applyFont="1" applyFill="1" applyBorder="1" applyAlignment="1" applyProtection="1">
      <alignment horizontal="center"/>
      <protection locked="0"/>
    </xf>
    <xf numFmtId="0" fontId="2" fillId="6" borderId="1" xfId="0" applyFont="1" applyFill="1" applyBorder="1" applyAlignment="1" applyProtection="1">
      <alignment horizontal="center"/>
      <protection locked="0"/>
    </xf>
  </cellXfs>
  <cellStyles count="3">
    <cellStyle name="Excel Built-in Normal" xfId="2" xr:uid="{B70D863A-4B60-4014-A4D6-3B86AA83014F}"/>
    <cellStyle name="Moneda [0]" xfId="1" builtinId="7"/>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83857B-16E2-499F-A202-03FFCF35F4ED}">
  <sheetPr>
    <pageSetUpPr fitToPage="1"/>
  </sheetPr>
  <dimension ref="A1:BH35"/>
  <sheetViews>
    <sheetView tabSelected="1" zoomScale="89" zoomScaleNormal="89" workbookViewId="0">
      <selection activeCell="H8" sqref="H8"/>
    </sheetView>
  </sheetViews>
  <sheetFormatPr baseColWidth="10" defaultRowHeight="15" x14ac:dyDescent="0.25"/>
  <cols>
    <col min="1" max="1" width="9" customWidth="1"/>
    <col min="2" max="2" width="39.28515625" customWidth="1"/>
    <col min="3" max="3" width="85.42578125" customWidth="1"/>
    <col min="4" max="4" width="6.85546875" bestFit="1" customWidth="1"/>
    <col min="5" max="5" width="9.140625" bestFit="1" customWidth="1"/>
    <col min="6" max="6" width="8.42578125" bestFit="1" customWidth="1"/>
    <col min="7" max="7" width="8.85546875" bestFit="1" customWidth="1"/>
    <col min="8" max="8" width="38.28515625" customWidth="1"/>
    <col min="13" max="13" width="16" customWidth="1"/>
    <col min="14" max="14" width="13.28515625" customWidth="1"/>
    <col min="16" max="16" width="21.42578125" style="48" customWidth="1"/>
    <col min="18" max="18" width="100.7109375" customWidth="1"/>
    <col min="19" max="19" width="11.42578125" customWidth="1"/>
    <col min="23" max="23" width="13.140625" bestFit="1" customWidth="1"/>
    <col min="26" max="26" width="25.42578125" style="48" customWidth="1"/>
    <col min="28" max="28" width="92" customWidth="1"/>
    <col min="33" max="33" width="15.28515625" customWidth="1"/>
    <col min="36" max="36" width="19.85546875" customWidth="1"/>
    <col min="38" max="38" width="20.42578125" customWidth="1"/>
    <col min="43" max="43" width="13.140625" bestFit="1" customWidth="1"/>
    <col min="46" max="46" width="19.85546875" customWidth="1"/>
    <col min="48" max="48" width="18.85546875" customWidth="1"/>
    <col min="53" max="53" width="13.140625" bestFit="1" customWidth="1"/>
    <col min="56" max="56" width="24.28515625" customWidth="1"/>
    <col min="57" max="57" width="11.42578125" customWidth="1"/>
    <col min="59" max="59" width="11.42578125" customWidth="1"/>
  </cols>
  <sheetData>
    <row r="1" spans="1:60" x14ac:dyDescent="0.25">
      <c r="A1" s="52" t="s">
        <v>0</v>
      </c>
      <c r="B1" s="52"/>
      <c r="C1" s="52"/>
      <c r="D1" s="52"/>
      <c r="E1" s="52"/>
      <c r="F1" s="52"/>
      <c r="G1" s="52"/>
      <c r="H1" s="52"/>
      <c r="I1" s="52"/>
      <c r="J1" s="52"/>
      <c r="K1" s="52"/>
      <c r="L1" s="52"/>
      <c r="M1" s="52"/>
      <c r="N1" s="52"/>
      <c r="O1" s="52"/>
      <c r="P1" s="42"/>
    </row>
    <row r="2" spans="1:60" x14ac:dyDescent="0.25">
      <c r="A2" s="52" t="s">
        <v>18</v>
      </c>
      <c r="B2" s="52"/>
      <c r="C2" s="52"/>
      <c r="D2" s="52"/>
      <c r="E2" s="52"/>
      <c r="F2" s="52"/>
      <c r="G2" s="52"/>
      <c r="H2" s="52"/>
      <c r="I2" s="52"/>
      <c r="J2" s="52"/>
      <c r="K2" s="52"/>
      <c r="L2" s="52"/>
      <c r="M2" s="52"/>
      <c r="N2" s="52"/>
      <c r="O2" s="52"/>
      <c r="P2" s="42"/>
    </row>
    <row r="3" spans="1:60" x14ac:dyDescent="0.25">
      <c r="A3" s="52" t="s">
        <v>23</v>
      </c>
      <c r="B3" s="52"/>
      <c r="C3" s="52"/>
      <c r="D3" s="52"/>
      <c r="E3" s="52"/>
      <c r="F3" s="52"/>
      <c r="G3" s="52"/>
      <c r="H3" s="52"/>
      <c r="I3" s="52"/>
      <c r="J3" s="52"/>
      <c r="K3" s="52"/>
      <c r="L3" s="52"/>
      <c r="M3" s="52"/>
      <c r="N3" s="52"/>
      <c r="O3" s="52"/>
      <c r="P3" s="42"/>
    </row>
    <row r="4" spans="1:60" x14ac:dyDescent="0.25">
      <c r="A4" s="52" t="s">
        <v>62</v>
      </c>
      <c r="B4" s="52"/>
      <c r="C4" s="52"/>
      <c r="D4" s="52"/>
      <c r="E4" s="52"/>
      <c r="F4" s="52"/>
      <c r="G4" s="52"/>
      <c r="H4" s="52"/>
      <c r="I4" s="52"/>
      <c r="J4" s="52"/>
      <c r="K4" s="52"/>
      <c r="L4" s="52"/>
      <c r="M4" s="52"/>
      <c r="N4" s="52"/>
      <c r="O4" s="52"/>
      <c r="P4" s="42"/>
    </row>
    <row r="5" spans="1:60" x14ac:dyDescent="0.25">
      <c r="A5" s="1"/>
      <c r="B5" s="2"/>
      <c r="C5" s="1"/>
      <c r="D5" s="1"/>
      <c r="E5" s="1"/>
      <c r="F5" s="1"/>
      <c r="G5" s="1"/>
      <c r="H5" s="1"/>
      <c r="I5" s="1"/>
      <c r="J5" s="1"/>
      <c r="K5" s="1"/>
      <c r="L5" s="1"/>
      <c r="M5" s="1"/>
      <c r="N5" s="3"/>
      <c r="O5" s="3"/>
      <c r="P5" s="43"/>
    </row>
    <row r="6" spans="1:60" x14ac:dyDescent="0.25">
      <c r="A6" s="52"/>
      <c r="B6" s="52"/>
      <c r="C6" s="1"/>
      <c r="D6" s="1"/>
      <c r="E6" s="1"/>
      <c r="F6" s="1"/>
      <c r="G6" s="1"/>
      <c r="H6" s="1"/>
      <c r="I6" s="1"/>
      <c r="J6" s="1"/>
      <c r="K6" s="1"/>
      <c r="L6" s="1"/>
      <c r="M6" s="1"/>
      <c r="N6" s="3"/>
      <c r="O6" s="3"/>
      <c r="P6" s="43"/>
    </row>
    <row r="7" spans="1:60" x14ac:dyDescent="0.25">
      <c r="A7" s="32" t="s">
        <v>17</v>
      </c>
      <c r="B7" s="32"/>
      <c r="C7" s="58"/>
      <c r="D7" s="58"/>
      <c r="E7" s="58"/>
      <c r="F7" s="58"/>
      <c r="G7" s="59" t="s">
        <v>34</v>
      </c>
      <c r="H7" s="59"/>
      <c r="I7" s="59"/>
      <c r="J7" s="59"/>
      <c r="K7" s="59"/>
      <c r="L7" s="59"/>
      <c r="M7" s="59"/>
      <c r="N7" s="59"/>
      <c r="O7" s="59"/>
      <c r="P7" s="44" t="s">
        <v>36</v>
      </c>
      <c r="Q7" s="61" t="s">
        <v>48</v>
      </c>
      <c r="R7" s="61"/>
      <c r="S7" s="61"/>
      <c r="T7" s="61"/>
      <c r="U7" s="61"/>
      <c r="V7" s="61"/>
      <c r="W7" s="61"/>
      <c r="X7" s="61"/>
      <c r="Y7" s="61"/>
      <c r="Z7" s="44" t="s">
        <v>36</v>
      </c>
      <c r="AA7" s="56" t="s">
        <v>38</v>
      </c>
      <c r="AB7" s="56"/>
      <c r="AC7" s="56"/>
      <c r="AD7" s="56"/>
      <c r="AE7" s="56"/>
      <c r="AF7" s="56"/>
      <c r="AG7" s="56"/>
      <c r="AH7" s="56"/>
      <c r="AI7" s="56"/>
      <c r="AJ7" s="37" t="s">
        <v>36</v>
      </c>
      <c r="AK7" s="60" t="s">
        <v>44</v>
      </c>
      <c r="AL7" s="60"/>
      <c r="AM7" s="60"/>
      <c r="AN7" s="60"/>
      <c r="AO7" s="60"/>
      <c r="AP7" s="60"/>
      <c r="AQ7" s="60"/>
      <c r="AR7" s="60"/>
      <c r="AS7" s="60"/>
      <c r="AT7" s="37" t="s">
        <v>36</v>
      </c>
      <c r="AU7" s="56" t="s">
        <v>47</v>
      </c>
      <c r="AV7" s="56"/>
      <c r="AW7" s="56"/>
      <c r="AX7" s="56"/>
      <c r="AY7" s="56"/>
      <c r="AZ7" s="56"/>
      <c r="BA7" s="56"/>
      <c r="BB7" s="56"/>
      <c r="BC7" s="56"/>
      <c r="BD7" s="37" t="s">
        <v>36</v>
      </c>
    </row>
    <row r="8" spans="1:60" ht="66" customHeight="1" x14ac:dyDescent="0.25">
      <c r="A8" s="4" t="s">
        <v>16</v>
      </c>
      <c r="B8" s="4" t="s">
        <v>1</v>
      </c>
      <c r="C8" s="4" t="s">
        <v>2</v>
      </c>
      <c r="D8" s="4" t="s">
        <v>3</v>
      </c>
      <c r="E8" s="4" t="s">
        <v>4</v>
      </c>
      <c r="F8" s="4" t="s">
        <v>5</v>
      </c>
      <c r="G8" s="4" t="s">
        <v>29</v>
      </c>
      <c r="H8" s="5" t="s">
        <v>6</v>
      </c>
      <c r="I8" s="5" t="s">
        <v>7</v>
      </c>
      <c r="J8" s="5" t="s">
        <v>8</v>
      </c>
      <c r="K8" s="5" t="s">
        <v>9</v>
      </c>
      <c r="L8" s="5" t="s">
        <v>10</v>
      </c>
      <c r="M8" s="6" t="s">
        <v>11</v>
      </c>
      <c r="N8" s="7" t="s">
        <v>12</v>
      </c>
      <c r="O8" s="7" t="s">
        <v>13</v>
      </c>
      <c r="P8" s="7" t="s">
        <v>35</v>
      </c>
      <c r="Q8" s="4" t="s">
        <v>29</v>
      </c>
      <c r="R8" s="5" t="s">
        <v>6</v>
      </c>
      <c r="S8" s="5" t="s">
        <v>7</v>
      </c>
      <c r="T8" s="5" t="s">
        <v>8</v>
      </c>
      <c r="U8" s="5" t="s">
        <v>9</v>
      </c>
      <c r="V8" s="5" t="s">
        <v>10</v>
      </c>
      <c r="W8" s="6" t="s">
        <v>11</v>
      </c>
      <c r="X8" s="7" t="s">
        <v>12</v>
      </c>
      <c r="Y8" s="7" t="s">
        <v>13</v>
      </c>
      <c r="Z8" s="7" t="s">
        <v>35</v>
      </c>
      <c r="AA8" s="4" t="s">
        <v>29</v>
      </c>
      <c r="AB8" s="5" t="s">
        <v>6</v>
      </c>
      <c r="AC8" s="5" t="s">
        <v>7</v>
      </c>
      <c r="AD8" s="5" t="s">
        <v>8</v>
      </c>
      <c r="AE8" s="5" t="s">
        <v>9</v>
      </c>
      <c r="AF8" s="5" t="s">
        <v>10</v>
      </c>
      <c r="AG8" s="6" t="s">
        <v>11</v>
      </c>
      <c r="AH8" s="7" t="s">
        <v>12</v>
      </c>
      <c r="AI8" s="7" t="s">
        <v>13</v>
      </c>
      <c r="AJ8" s="7" t="s">
        <v>35</v>
      </c>
      <c r="AK8" s="4" t="s">
        <v>29</v>
      </c>
      <c r="AL8" s="5" t="s">
        <v>6</v>
      </c>
      <c r="AM8" s="5" t="s">
        <v>7</v>
      </c>
      <c r="AN8" s="5" t="s">
        <v>8</v>
      </c>
      <c r="AO8" s="5" t="s">
        <v>9</v>
      </c>
      <c r="AP8" s="5" t="s">
        <v>10</v>
      </c>
      <c r="AQ8" s="6" t="s">
        <v>11</v>
      </c>
      <c r="AR8" s="7" t="s">
        <v>12</v>
      </c>
      <c r="AS8" s="7" t="s">
        <v>13</v>
      </c>
      <c r="AT8" s="7" t="s">
        <v>35</v>
      </c>
      <c r="AU8" s="4" t="s">
        <v>29</v>
      </c>
      <c r="AV8" s="5" t="s">
        <v>6</v>
      </c>
      <c r="AW8" s="5" t="s">
        <v>7</v>
      </c>
      <c r="AX8" s="5" t="s">
        <v>8</v>
      </c>
      <c r="AY8" s="5" t="s">
        <v>9</v>
      </c>
      <c r="AZ8" s="5" t="s">
        <v>10</v>
      </c>
      <c r="BA8" s="6" t="s">
        <v>11</v>
      </c>
      <c r="BB8" s="7" t="s">
        <v>12</v>
      </c>
      <c r="BC8" s="7" t="s">
        <v>13</v>
      </c>
      <c r="BD8" s="7" t="s">
        <v>35</v>
      </c>
      <c r="BE8" s="41" t="s">
        <v>49</v>
      </c>
      <c r="BF8" s="41" t="s">
        <v>50</v>
      </c>
      <c r="BG8" s="41" t="s">
        <v>51</v>
      </c>
      <c r="BH8" s="41" t="s">
        <v>52</v>
      </c>
    </row>
    <row r="9" spans="1:60" ht="171.75" customHeight="1" x14ac:dyDescent="0.25">
      <c r="A9" s="12">
        <v>1</v>
      </c>
      <c r="B9" s="30" t="s">
        <v>24</v>
      </c>
      <c r="C9" s="31" t="s">
        <v>28</v>
      </c>
      <c r="D9" s="29" t="s">
        <v>19</v>
      </c>
      <c r="E9" s="29" t="s">
        <v>14</v>
      </c>
      <c r="F9" s="29">
        <v>100</v>
      </c>
      <c r="G9" s="29">
        <v>100</v>
      </c>
      <c r="H9" s="33" t="s">
        <v>30</v>
      </c>
      <c r="I9" s="27">
        <v>77940</v>
      </c>
      <c r="J9" s="26">
        <v>0.19</v>
      </c>
      <c r="K9" s="27">
        <f>I9*J9</f>
        <v>14808.6</v>
      </c>
      <c r="L9" s="27">
        <f>ROUND(I9+K9,0)</f>
        <v>92749</v>
      </c>
      <c r="M9" s="28">
        <f>ROUND(L9*G9,0)</f>
        <v>9274900</v>
      </c>
      <c r="N9" s="11"/>
      <c r="O9" s="11"/>
      <c r="P9" s="40" t="s">
        <v>58</v>
      </c>
      <c r="Q9" s="29">
        <v>100</v>
      </c>
      <c r="R9" s="33" t="s">
        <v>37</v>
      </c>
      <c r="S9" s="27">
        <v>32000</v>
      </c>
      <c r="T9" s="26">
        <v>0.19</v>
      </c>
      <c r="U9" s="27">
        <f>S9*T9</f>
        <v>6080</v>
      </c>
      <c r="V9" s="27">
        <f>ROUND(S9+U9,0)</f>
        <v>38080</v>
      </c>
      <c r="W9" s="28">
        <f>ROUND(V9*Q9,0)</f>
        <v>3808000</v>
      </c>
      <c r="X9" s="11" t="s">
        <v>53</v>
      </c>
      <c r="Y9" s="11" t="s">
        <v>54</v>
      </c>
      <c r="Z9" s="49" t="s">
        <v>58</v>
      </c>
      <c r="AA9" s="29">
        <v>100</v>
      </c>
      <c r="AB9" s="31" t="s">
        <v>28</v>
      </c>
      <c r="AC9" s="27">
        <v>45600</v>
      </c>
      <c r="AD9" s="26">
        <v>0.19</v>
      </c>
      <c r="AE9" s="27">
        <f>AC9*AD9</f>
        <v>8664</v>
      </c>
      <c r="AF9" s="27">
        <f>ROUND(AC9+AE9,0)</f>
        <v>54264</v>
      </c>
      <c r="AG9" s="28">
        <f>ROUND(AF9*AA9,0)</f>
        <v>5426400</v>
      </c>
      <c r="AH9" s="40" t="s">
        <v>40</v>
      </c>
      <c r="AI9" s="40" t="s">
        <v>39</v>
      </c>
      <c r="AJ9" s="49" t="s">
        <v>58</v>
      </c>
      <c r="AK9" s="29">
        <v>100</v>
      </c>
      <c r="AL9" s="31" t="s">
        <v>41</v>
      </c>
      <c r="AM9" s="27">
        <v>45000</v>
      </c>
      <c r="AN9" s="26">
        <v>0.19</v>
      </c>
      <c r="AO9" s="27">
        <f>AM9*AN9</f>
        <v>8550</v>
      </c>
      <c r="AP9" s="27">
        <f>ROUND(AM9+AO9,0)</f>
        <v>53550</v>
      </c>
      <c r="AQ9" s="28">
        <f>ROUND(AP9*AK9,0)</f>
        <v>5355000</v>
      </c>
      <c r="AR9" s="40" t="s">
        <v>42</v>
      </c>
      <c r="AS9" s="40" t="s">
        <v>43</v>
      </c>
      <c r="AT9" s="49" t="s">
        <v>58</v>
      </c>
      <c r="AU9" s="29">
        <v>100</v>
      </c>
      <c r="AV9" s="31" t="s">
        <v>45</v>
      </c>
      <c r="AW9" s="27">
        <v>42000</v>
      </c>
      <c r="AX9" s="26">
        <v>0.19</v>
      </c>
      <c r="AY9" s="27">
        <f>AW9*AX9</f>
        <v>7980</v>
      </c>
      <c r="AZ9" s="27">
        <f>ROUND(AW9+AY9,0)</f>
        <v>49980</v>
      </c>
      <c r="BA9" s="28">
        <f>ROUND(AZ9*AU9,0)</f>
        <v>4998000</v>
      </c>
      <c r="BB9" s="40">
        <v>30</v>
      </c>
      <c r="BC9" s="40" t="s">
        <v>46</v>
      </c>
      <c r="BD9" s="49" t="s">
        <v>58</v>
      </c>
    </row>
    <row r="10" spans="1:60" ht="180" x14ac:dyDescent="0.25">
      <c r="A10" s="12">
        <v>2</v>
      </c>
      <c r="B10" s="30" t="s">
        <v>25</v>
      </c>
      <c r="C10" s="31" t="s">
        <v>21</v>
      </c>
      <c r="D10" s="30" t="s">
        <v>19</v>
      </c>
      <c r="E10" s="30" t="s">
        <v>14</v>
      </c>
      <c r="F10" s="30">
        <v>100</v>
      </c>
      <c r="G10" s="30">
        <v>100</v>
      </c>
      <c r="H10" s="34" t="s">
        <v>31</v>
      </c>
      <c r="I10" s="27">
        <v>7200</v>
      </c>
      <c r="J10" s="26">
        <v>0.19</v>
      </c>
      <c r="K10" s="27">
        <f>I10*J10</f>
        <v>1368</v>
      </c>
      <c r="L10" s="27">
        <f>ROUND(I10+K10,0)</f>
        <v>8568</v>
      </c>
      <c r="M10" s="28">
        <f>ROUND(L10*G10,0)</f>
        <v>856800</v>
      </c>
      <c r="N10" s="11"/>
      <c r="O10" s="11"/>
      <c r="P10" s="40" t="s">
        <v>59</v>
      </c>
      <c r="Q10" s="29">
        <v>100</v>
      </c>
      <c r="R10" s="38" t="s">
        <v>55</v>
      </c>
      <c r="S10" s="27">
        <v>20000</v>
      </c>
      <c r="T10" s="26">
        <v>0.19</v>
      </c>
      <c r="U10" s="27">
        <f t="shared" ref="U10:U12" si="0">S10*T10</f>
        <v>3800</v>
      </c>
      <c r="V10" s="27">
        <f t="shared" ref="V10:V12" si="1">ROUND(S10+U10,0)</f>
        <v>23800</v>
      </c>
      <c r="W10" s="28">
        <f t="shared" ref="W10:W12" si="2">ROUND(V10*Q10,0)</f>
        <v>2380000</v>
      </c>
      <c r="X10" s="11" t="s">
        <v>53</v>
      </c>
      <c r="Y10" s="11" t="s">
        <v>54</v>
      </c>
      <c r="Z10" s="49" t="s">
        <v>58</v>
      </c>
      <c r="AA10" s="29">
        <v>100</v>
      </c>
      <c r="AB10" s="31" t="s">
        <v>21</v>
      </c>
      <c r="AC10" s="27">
        <v>33690</v>
      </c>
      <c r="AD10" s="26">
        <v>0.19</v>
      </c>
      <c r="AE10" s="27">
        <f t="shared" ref="AE10:AE12" si="3">AC10*AD10</f>
        <v>6401.1</v>
      </c>
      <c r="AF10" s="27">
        <f t="shared" ref="AF10:AF12" si="4">ROUND(AC10+AE10,0)</f>
        <v>40091</v>
      </c>
      <c r="AG10" s="28">
        <f t="shared" ref="AG10:AG12" si="5">ROUND(AF10*AA10,0)</f>
        <v>4009100</v>
      </c>
      <c r="AH10" s="40" t="s">
        <v>40</v>
      </c>
      <c r="AI10" s="40" t="s">
        <v>39</v>
      </c>
      <c r="AJ10" s="49" t="s">
        <v>58</v>
      </c>
      <c r="AK10" s="29">
        <v>100</v>
      </c>
      <c r="AL10" s="29" t="s">
        <v>41</v>
      </c>
      <c r="AM10" s="27">
        <v>34000</v>
      </c>
      <c r="AN10" s="26">
        <v>0.19</v>
      </c>
      <c r="AO10" s="27">
        <f t="shared" ref="AO10:AO12" si="6">AM10*AN10</f>
        <v>6460</v>
      </c>
      <c r="AP10" s="27">
        <f t="shared" ref="AP10:AP12" si="7">ROUND(AM10+AO10,0)</f>
        <v>40460</v>
      </c>
      <c r="AQ10" s="28">
        <f t="shared" ref="AQ10:AQ12" si="8">ROUND(AP10*AK10,0)</f>
        <v>4046000</v>
      </c>
      <c r="AR10" s="40" t="s">
        <v>42</v>
      </c>
      <c r="AS10" s="40" t="s">
        <v>43</v>
      </c>
      <c r="AT10" s="49" t="s">
        <v>58</v>
      </c>
      <c r="AU10" s="29">
        <v>100</v>
      </c>
      <c r="AV10" s="29" t="s">
        <v>45</v>
      </c>
      <c r="AW10" s="27">
        <v>32000</v>
      </c>
      <c r="AX10" s="26">
        <v>0.19</v>
      </c>
      <c r="AY10" s="27">
        <f t="shared" ref="AY10:AY12" si="9">AW10*AX10</f>
        <v>6080</v>
      </c>
      <c r="AZ10" s="27">
        <f t="shared" ref="AZ10:AZ12" si="10">ROUND(AW10+AY10,0)</f>
        <v>38080</v>
      </c>
      <c r="BA10" s="28">
        <f t="shared" ref="BA10:BA12" si="11">ROUND(AZ10*AU10,0)</f>
        <v>3808000</v>
      </c>
      <c r="BB10" s="40">
        <v>30</v>
      </c>
      <c r="BC10" s="40" t="s">
        <v>46</v>
      </c>
      <c r="BD10" s="49" t="s">
        <v>58</v>
      </c>
    </row>
    <row r="11" spans="1:60" ht="203.1" customHeight="1" x14ac:dyDescent="0.25">
      <c r="A11" s="12">
        <v>3</v>
      </c>
      <c r="B11" s="30" t="s">
        <v>26</v>
      </c>
      <c r="C11" s="31" t="s">
        <v>22</v>
      </c>
      <c r="D11" s="29" t="s">
        <v>19</v>
      </c>
      <c r="E11" s="29" t="s">
        <v>14</v>
      </c>
      <c r="F11" s="29">
        <v>100</v>
      </c>
      <c r="G11" s="29">
        <v>100</v>
      </c>
      <c r="H11" s="35" t="s">
        <v>32</v>
      </c>
      <c r="I11" s="27">
        <v>27000</v>
      </c>
      <c r="J11" s="26">
        <v>0.19</v>
      </c>
      <c r="K11" s="27">
        <f t="shared" ref="K11:K12" si="12">I11*J11</f>
        <v>5130</v>
      </c>
      <c r="L11" s="27">
        <f t="shared" ref="L11:L12" si="13">ROUND(I11+K11,0)</f>
        <v>32130</v>
      </c>
      <c r="M11" s="28">
        <f>ROUND(L11*G11,0)</f>
        <v>3213000</v>
      </c>
      <c r="N11" s="11"/>
      <c r="O11" s="11"/>
      <c r="P11" s="40" t="s">
        <v>58</v>
      </c>
      <c r="Q11" s="29">
        <v>100</v>
      </c>
      <c r="R11" s="38" t="s">
        <v>56</v>
      </c>
      <c r="S11" s="27">
        <v>32000</v>
      </c>
      <c r="T11" s="26">
        <v>0.19</v>
      </c>
      <c r="U11" s="27">
        <f t="shared" si="0"/>
        <v>6080</v>
      </c>
      <c r="V11" s="27">
        <f t="shared" si="1"/>
        <v>38080</v>
      </c>
      <c r="W11" s="28">
        <f t="shared" si="2"/>
        <v>3808000</v>
      </c>
      <c r="X11" s="11" t="s">
        <v>53</v>
      </c>
      <c r="Y11" s="11" t="s">
        <v>54</v>
      </c>
      <c r="Z11" s="49" t="s">
        <v>58</v>
      </c>
      <c r="AA11" s="29">
        <v>100</v>
      </c>
      <c r="AB11" s="31" t="s">
        <v>22</v>
      </c>
      <c r="AC11" s="27">
        <v>46890</v>
      </c>
      <c r="AD11" s="26">
        <v>0.19</v>
      </c>
      <c r="AE11" s="27">
        <f t="shared" si="3"/>
        <v>8909.1</v>
      </c>
      <c r="AF11" s="27">
        <f t="shared" si="4"/>
        <v>55799</v>
      </c>
      <c r="AG11" s="28">
        <f t="shared" si="5"/>
        <v>5579900</v>
      </c>
      <c r="AH11" s="40" t="s">
        <v>40</v>
      </c>
      <c r="AI11" s="40" t="s">
        <v>39</v>
      </c>
      <c r="AJ11" s="49" t="s">
        <v>58</v>
      </c>
      <c r="AK11" s="29">
        <v>100</v>
      </c>
      <c r="AL11" s="29" t="s">
        <v>41</v>
      </c>
      <c r="AM11" s="27">
        <v>47200</v>
      </c>
      <c r="AN11" s="26">
        <v>0.19</v>
      </c>
      <c r="AO11" s="27">
        <f t="shared" si="6"/>
        <v>8968</v>
      </c>
      <c r="AP11" s="27">
        <f t="shared" si="7"/>
        <v>56168</v>
      </c>
      <c r="AQ11" s="28">
        <f t="shared" si="8"/>
        <v>5616800</v>
      </c>
      <c r="AR11" s="40" t="s">
        <v>42</v>
      </c>
      <c r="AS11" s="40" t="s">
        <v>43</v>
      </c>
      <c r="AT11" s="49" t="s">
        <v>58</v>
      </c>
      <c r="AU11" s="29">
        <v>100</v>
      </c>
      <c r="AV11" s="29" t="s">
        <v>45</v>
      </c>
      <c r="AW11" s="27">
        <v>42000</v>
      </c>
      <c r="AX11" s="26">
        <v>0.19</v>
      </c>
      <c r="AY11" s="27">
        <f t="shared" si="9"/>
        <v>7980</v>
      </c>
      <c r="AZ11" s="27">
        <f t="shared" si="10"/>
        <v>49980</v>
      </c>
      <c r="BA11" s="28">
        <f t="shared" si="11"/>
        <v>4998000</v>
      </c>
      <c r="BB11" s="40">
        <v>30</v>
      </c>
      <c r="BC11" s="40" t="s">
        <v>46</v>
      </c>
      <c r="BD11" s="49" t="s">
        <v>58</v>
      </c>
    </row>
    <row r="12" spans="1:60" ht="186" customHeight="1" x14ac:dyDescent="0.25">
      <c r="A12" s="12">
        <v>4</v>
      </c>
      <c r="B12" s="30" t="s">
        <v>27</v>
      </c>
      <c r="C12" s="31" t="s">
        <v>20</v>
      </c>
      <c r="D12" s="30" t="s">
        <v>19</v>
      </c>
      <c r="E12" s="30" t="s">
        <v>14</v>
      </c>
      <c r="F12" s="30">
        <v>100</v>
      </c>
      <c r="G12" s="30">
        <v>100</v>
      </c>
      <c r="H12" s="36" t="s">
        <v>33</v>
      </c>
      <c r="I12" s="27">
        <v>5500</v>
      </c>
      <c r="J12" s="26">
        <v>0.19</v>
      </c>
      <c r="K12" s="27">
        <f t="shared" si="12"/>
        <v>1045</v>
      </c>
      <c r="L12" s="27">
        <f t="shared" si="13"/>
        <v>6545</v>
      </c>
      <c r="M12" s="28">
        <f>ROUND(L12*G12,0)</f>
        <v>654500</v>
      </c>
      <c r="N12" s="11"/>
      <c r="O12" s="11"/>
      <c r="P12" s="40" t="s">
        <v>59</v>
      </c>
      <c r="Q12" s="29">
        <v>100</v>
      </c>
      <c r="R12" s="38" t="s">
        <v>57</v>
      </c>
      <c r="S12" s="27">
        <v>10000</v>
      </c>
      <c r="T12" s="26">
        <v>0.19</v>
      </c>
      <c r="U12" s="27">
        <f t="shared" si="0"/>
        <v>1900</v>
      </c>
      <c r="V12" s="27">
        <f t="shared" si="1"/>
        <v>11900</v>
      </c>
      <c r="W12" s="28">
        <f t="shared" si="2"/>
        <v>1190000</v>
      </c>
      <c r="X12" s="11" t="s">
        <v>53</v>
      </c>
      <c r="Y12" s="11" t="s">
        <v>54</v>
      </c>
      <c r="Z12" s="49" t="s">
        <v>58</v>
      </c>
      <c r="AA12" s="29">
        <v>100</v>
      </c>
      <c r="AB12" s="31" t="s">
        <v>20</v>
      </c>
      <c r="AC12" s="27">
        <v>8162</v>
      </c>
      <c r="AD12" s="26">
        <v>0.19</v>
      </c>
      <c r="AE12" s="27">
        <f t="shared" si="3"/>
        <v>1550.78</v>
      </c>
      <c r="AF12" s="27">
        <f t="shared" si="4"/>
        <v>9713</v>
      </c>
      <c r="AG12" s="28">
        <f t="shared" si="5"/>
        <v>971300</v>
      </c>
      <c r="AH12" s="40" t="s">
        <v>40</v>
      </c>
      <c r="AI12" s="40" t="s">
        <v>39</v>
      </c>
      <c r="AJ12" s="49" t="s">
        <v>58</v>
      </c>
      <c r="AK12" s="29">
        <v>100</v>
      </c>
      <c r="AL12" s="29" t="s">
        <v>41</v>
      </c>
      <c r="AM12" s="27">
        <v>8050</v>
      </c>
      <c r="AN12" s="26">
        <v>0.19</v>
      </c>
      <c r="AO12" s="27">
        <f t="shared" si="6"/>
        <v>1529.5</v>
      </c>
      <c r="AP12" s="27">
        <f t="shared" si="7"/>
        <v>9580</v>
      </c>
      <c r="AQ12" s="28">
        <f t="shared" si="8"/>
        <v>958000</v>
      </c>
      <c r="AR12" s="40" t="s">
        <v>42</v>
      </c>
      <c r="AS12" s="40" t="s">
        <v>43</v>
      </c>
      <c r="AT12" s="49" t="s">
        <v>58</v>
      </c>
      <c r="AU12" s="29">
        <v>100</v>
      </c>
      <c r="AV12" s="29" t="s">
        <v>45</v>
      </c>
      <c r="AW12" s="27">
        <v>8000</v>
      </c>
      <c r="AX12" s="26">
        <v>0.19</v>
      </c>
      <c r="AY12" s="27">
        <f t="shared" si="9"/>
        <v>1520</v>
      </c>
      <c r="AZ12" s="27">
        <f t="shared" si="10"/>
        <v>9520</v>
      </c>
      <c r="BA12" s="28">
        <f t="shared" si="11"/>
        <v>952000</v>
      </c>
      <c r="BB12" s="40">
        <v>30</v>
      </c>
      <c r="BC12" s="40" t="s">
        <v>46</v>
      </c>
      <c r="BD12" s="49" t="s">
        <v>58</v>
      </c>
    </row>
    <row r="13" spans="1:60" s="3" customFormat="1" ht="12.75" x14ac:dyDescent="0.2">
      <c r="A13" s="39"/>
      <c r="B13" s="39"/>
      <c r="C13" s="39"/>
      <c r="D13" s="39"/>
      <c r="E13" s="39"/>
      <c r="F13" s="39"/>
      <c r="G13" s="53" t="s">
        <v>15</v>
      </c>
      <c r="H13" s="54"/>
      <c r="I13" s="54"/>
      <c r="J13" s="54"/>
      <c r="K13" s="54"/>
      <c r="L13" s="55"/>
      <c r="M13" s="25">
        <f>SUM(M9:M12)</f>
        <v>13999200</v>
      </c>
      <c r="P13" s="43"/>
      <c r="Q13" s="53" t="s">
        <v>15</v>
      </c>
      <c r="R13" s="54"/>
      <c r="S13" s="54"/>
      <c r="T13" s="54"/>
      <c r="U13" s="54"/>
      <c r="V13" s="54"/>
      <c r="W13" s="25">
        <f>SUM(W9:W12)</f>
        <v>11186000</v>
      </c>
      <c r="X13" s="25"/>
      <c r="Z13" s="43"/>
      <c r="AA13" s="53" t="s">
        <v>15</v>
      </c>
      <c r="AB13" s="54"/>
      <c r="AC13" s="54"/>
      <c r="AD13" s="54"/>
      <c r="AE13" s="54"/>
      <c r="AF13" s="54"/>
      <c r="AG13" s="25">
        <f>SUM(AG9:AG12)</f>
        <v>15986700</v>
      </c>
      <c r="AH13" s="25"/>
      <c r="AK13" s="53" t="s">
        <v>15</v>
      </c>
      <c r="AL13" s="54"/>
      <c r="AM13" s="54"/>
      <c r="AN13" s="54"/>
      <c r="AO13" s="54"/>
      <c r="AP13" s="54"/>
      <c r="AQ13" s="25">
        <f>SUM(AQ9:AQ12)</f>
        <v>15975800</v>
      </c>
      <c r="AU13" s="53" t="s">
        <v>15</v>
      </c>
      <c r="AV13" s="54"/>
      <c r="AW13" s="54"/>
      <c r="AX13" s="54"/>
      <c r="AY13" s="54"/>
      <c r="AZ13" s="54"/>
      <c r="BA13" s="25">
        <f>SUM(BA9:BA12)</f>
        <v>14756000</v>
      </c>
    </row>
    <row r="14" spans="1:60" s="3" customFormat="1" ht="12.75" x14ac:dyDescent="0.2">
      <c r="B14" s="8"/>
      <c r="C14" s="9"/>
      <c r="F14" s="10"/>
      <c r="G14" s="10"/>
      <c r="P14" s="43"/>
      <c r="Z14" s="43"/>
    </row>
    <row r="15" spans="1:60" s="3" customFormat="1" ht="12.75" x14ac:dyDescent="0.2">
      <c r="B15" s="8"/>
      <c r="C15" s="9"/>
      <c r="F15" s="10"/>
      <c r="G15" s="10"/>
      <c r="P15" s="43"/>
      <c r="Z15" s="43"/>
    </row>
    <row r="16" spans="1:60" s="3" customFormat="1" ht="81.95" customHeight="1" x14ac:dyDescent="0.2">
      <c r="A16" s="57" t="s">
        <v>63</v>
      </c>
      <c r="B16" s="57"/>
      <c r="C16" s="57"/>
      <c r="D16" s="57"/>
      <c r="E16" s="57"/>
      <c r="F16" s="57"/>
      <c r="G16" s="57"/>
      <c r="H16" s="57"/>
      <c r="I16" s="57"/>
      <c r="J16" s="57"/>
      <c r="K16" s="57"/>
      <c r="L16" s="57"/>
      <c r="M16" s="57"/>
      <c r="N16" s="57"/>
      <c r="O16" s="57"/>
      <c r="P16" s="45"/>
      <c r="Z16" s="43"/>
    </row>
    <row r="17" spans="1:26" s="3" customFormat="1" ht="12.75" x14ac:dyDescent="0.2">
      <c r="A17" s="13"/>
      <c r="B17" s="14"/>
      <c r="C17" s="13"/>
      <c r="D17" s="13"/>
      <c r="E17" s="13"/>
      <c r="F17" s="15"/>
      <c r="G17" s="15"/>
      <c r="H17" s="13"/>
      <c r="I17" s="13"/>
      <c r="J17" s="13"/>
      <c r="K17" s="13"/>
      <c r="L17" s="13"/>
      <c r="M17" s="13"/>
      <c r="N17" s="16"/>
      <c r="O17" s="16"/>
      <c r="P17" s="46"/>
      <c r="Z17" s="43"/>
    </row>
    <row r="18" spans="1:26" s="3" customFormat="1" ht="12.75" x14ac:dyDescent="0.2">
      <c r="A18" s="13"/>
      <c r="B18" s="14"/>
      <c r="C18" s="13"/>
      <c r="D18" s="13"/>
      <c r="E18" s="13"/>
      <c r="F18" s="15"/>
      <c r="G18" s="15"/>
      <c r="H18" s="13"/>
      <c r="I18" s="13"/>
      <c r="J18" s="13"/>
      <c r="K18" s="17"/>
      <c r="L18" s="17"/>
      <c r="M18" s="17"/>
      <c r="N18" s="16"/>
      <c r="O18" s="16"/>
      <c r="P18" s="46"/>
      <c r="Z18" s="43"/>
    </row>
    <row r="19" spans="1:26" s="3" customFormat="1" ht="12.75" x14ac:dyDescent="0.2">
      <c r="A19" s="17"/>
      <c r="B19" s="18"/>
      <c r="C19" s="19"/>
      <c r="D19" s="19"/>
      <c r="E19" s="17"/>
      <c r="F19" s="20"/>
      <c r="G19" s="20"/>
      <c r="H19" s="17"/>
      <c r="I19" s="17"/>
      <c r="J19" s="17"/>
      <c r="K19" s="17"/>
      <c r="L19" s="17"/>
      <c r="M19" s="17"/>
      <c r="N19" s="16"/>
      <c r="O19" s="16"/>
      <c r="P19" s="46"/>
      <c r="Z19" s="43"/>
    </row>
    <row r="20" spans="1:26" s="3" customFormat="1" ht="12.75" x14ac:dyDescent="0.2">
      <c r="A20" s="17"/>
      <c r="B20" s="18"/>
      <c r="C20" s="19"/>
      <c r="D20" s="19"/>
      <c r="E20" s="17"/>
      <c r="F20" s="20"/>
      <c r="G20" s="20"/>
      <c r="H20" s="17"/>
      <c r="I20" s="17"/>
      <c r="J20" s="17"/>
      <c r="K20" s="17"/>
      <c r="L20" s="17"/>
      <c r="M20" s="17"/>
      <c r="N20" s="16"/>
      <c r="O20" s="16"/>
      <c r="P20" s="46"/>
      <c r="Z20" s="43"/>
    </row>
    <row r="21" spans="1:26" s="3" customFormat="1" ht="24.95" customHeight="1" x14ac:dyDescent="0.25">
      <c r="A21" s="17"/>
      <c r="B21" s="51"/>
      <c r="C21"/>
      <c r="D21" s="21"/>
      <c r="E21" s="17"/>
      <c r="F21" s="20"/>
      <c r="G21" s="20"/>
      <c r="H21" s="17"/>
      <c r="I21" s="17"/>
      <c r="J21" s="17"/>
      <c r="K21" s="17"/>
      <c r="L21" s="17"/>
      <c r="M21" s="17"/>
      <c r="N21" s="16"/>
      <c r="O21" s="16"/>
      <c r="P21" s="46"/>
      <c r="Z21" s="43"/>
    </row>
    <row r="22" spans="1:26" s="3" customFormat="1" ht="14.25" customHeight="1" x14ac:dyDescent="0.25">
      <c r="A22" s="17"/>
      <c r="B22" s="50" t="s">
        <v>60</v>
      </c>
      <c r="D22" s="21"/>
      <c r="E22" s="17"/>
      <c r="F22" s="20"/>
      <c r="G22" s="20"/>
      <c r="H22" s="17"/>
      <c r="I22" s="17"/>
      <c r="J22" s="17"/>
      <c r="K22" s="17"/>
      <c r="L22" s="17"/>
      <c r="M22" s="17"/>
      <c r="N22" s="16"/>
      <c r="O22" s="16"/>
      <c r="P22" s="46"/>
      <c r="Z22" s="43"/>
    </row>
    <row r="23" spans="1:26" s="3" customFormat="1" ht="13.5" customHeight="1" x14ac:dyDescent="0.25">
      <c r="A23" s="17"/>
      <c r="B23" s="50" t="s">
        <v>61</v>
      </c>
      <c r="D23" s="21"/>
      <c r="E23" s="17"/>
      <c r="F23" s="20"/>
      <c r="G23" s="20"/>
      <c r="H23" s="17"/>
      <c r="I23" s="17"/>
      <c r="J23" s="17"/>
      <c r="K23" s="17"/>
      <c r="L23" s="17"/>
      <c r="M23" s="17"/>
      <c r="N23" s="16"/>
      <c r="O23" s="16"/>
      <c r="P23" s="46"/>
      <c r="Z23" s="43"/>
    </row>
    <row r="24" spans="1:26" s="3" customFormat="1" ht="24.95" customHeight="1" x14ac:dyDescent="0.25">
      <c r="A24" s="17"/>
      <c r="B24"/>
      <c r="C24"/>
      <c r="D24" s="22"/>
      <c r="E24" s="17"/>
      <c r="F24" s="20"/>
      <c r="G24" s="20"/>
      <c r="H24" s="17"/>
      <c r="I24" s="17"/>
      <c r="J24" s="17"/>
      <c r="K24" s="17"/>
      <c r="L24" s="17"/>
      <c r="M24" s="17"/>
      <c r="N24" s="16"/>
      <c r="O24" s="16"/>
      <c r="P24" s="46"/>
      <c r="Z24" s="43"/>
    </row>
    <row r="25" spans="1:26" s="3" customFormat="1" ht="24.95" customHeight="1" x14ac:dyDescent="0.25">
      <c r="A25" s="16"/>
      <c r="B25"/>
      <c r="C25"/>
      <c r="D25" s="16"/>
      <c r="E25" s="16"/>
      <c r="F25" s="23"/>
      <c r="G25" s="23"/>
      <c r="H25" s="16"/>
      <c r="I25" s="16"/>
      <c r="J25" s="16"/>
      <c r="K25" s="16"/>
      <c r="L25" s="16"/>
      <c r="M25" s="16"/>
      <c r="N25" s="16"/>
      <c r="O25" s="16"/>
      <c r="P25" s="46"/>
      <c r="Z25" s="43"/>
    </row>
    <row r="26" spans="1:26" x14ac:dyDescent="0.25">
      <c r="A26" s="24"/>
      <c r="B26" s="24"/>
      <c r="C26" s="24"/>
      <c r="D26" s="24"/>
      <c r="E26" s="24"/>
      <c r="F26" s="24"/>
      <c r="G26" s="24"/>
      <c r="H26" s="24"/>
      <c r="I26" s="24"/>
      <c r="J26" s="24"/>
      <c r="K26" s="24"/>
      <c r="L26" s="24"/>
      <c r="M26" s="24"/>
      <c r="N26" s="24"/>
      <c r="O26" s="24"/>
      <c r="P26" s="47"/>
    </row>
    <row r="27" spans="1:26" x14ac:dyDescent="0.25">
      <c r="A27" s="24"/>
      <c r="B27" s="24"/>
      <c r="C27" s="24"/>
      <c r="D27" s="24"/>
      <c r="E27" s="24"/>
      <c r="F27" s="24"/>
      <c r="G27" s="24"/>
      <c r="H27" s="24"/>
      <c r="I27" s="24"/>
      <c r="J27" s="24"/>
      <c r="K27" s="24"/>
      <c r="L27" s="24"/>
      <c r="M27" s="24"/>
      <c r="N27" s="24"/>
      <c r="O27" s="24"/>
      <c r="P27" s="47"/>
    </row>
    <row r="28" spans="1:26" x14ac:dyDescent="0.25">
      <c r="A28" s="24"/>
      <c r="B28" s="24"/>
      <c r="C28" s="24"/>
      <c r="D28" s="24"/>
      <c r="E28" s="24"/>
      <c r="F28" s="24"/>
      <c r="G28" s="24"/>
      <c r="H28" s="24"/>
      <c r="I28" s="24"/>
      <c r="J28" s="24"/>
      <c r="K28" s="24"/>
      <c r="L28" s="24"/>
      <c r="M28" s="24"/>
      <c r="N28" s="24"/>
      <c r="O28" s="24"/>
      <c r="P28" s="47"/>
    </row>
    <row r="29" spans="1:26" x14ac:dyDescent="0.25">
      <c r="A29" s="24"/>
      <c r="B29" s="24"/>
      <c r="C29" s="24"/>
      <c r="D29" s="24"/>
      <c r="E29" s="24"/>
      <c r="F29" s="24"/>
      <c r="G29" s="24"/>
      <c r="H29" s="24"/>
      <c r="I29" s="24"/>
      <c r="J29" s="24"/>
      <c r="K29" s="24"/>
      <c r="L29" s="24"/>
      <c r="M29" s="24"/>
      <c r="N29" s="24"/>
      <c r="O29" s="24"/>
      <c r="P29" s="47"/>
    </row>
    <row r="30" spans="1:26" x14ac:dyDescent="0.25">
      <c r="A30" s="24"/>
      <c r="B30" s="24"/>
      <c r="C30" s="24"/>
      <c r="D30" s="24"/>
      <c r="E30" s="24"/>
      <c r="F30" s="24"/>
      <c r="G30" s="24"/>
      <c r="H30" s="24"/>
      <c r="I30" s="24"/>
      <c r="J30" s="24"/>
      <c r="K30" s="24"/>
      <c r="L30" s="24"/>
      <c r="M30" s="24"/>
      <c r="N30" s="24"/>
      <c r="O30" s="24"/>
      <c r="P30" s="47"/>
    </row>
    <row r="31" spans="1:26" x14ac:dyDescent="0.25">
      <c r="A31" s="24"/>
      <c r="B31" s="24"/>
      <c r="C31" s="24"/>
      <c r="D31" s="24"/>
      <c r="E31" s="24"/>
      <c r="F31" s="24"/>
      <c r="G31" s="24"/>
      <c r="H31" s="24"/>
      <c r="I31" s="24"/>
      <c r="J31" s="24"/>
      <c r="K31" s="24"/>
      <c r="L31" s="24"/>
      <c r="M31" s="24"/>
      <c r="N31" s="24"/>
      <c r="O31" s="24"/>
      <c r="P31" s="47"/>
    </row>
    <row r="32" spans="1:26" x14ac:dyDescent="0.25">
      <c r="A32" s="24"/>
      <c r="B32" s="24"/>
      <c r="C32" s="24"/>
      <c r="D32" s="24"/>
      <c r="E32" s="24"/>
      <c r="F32" s="24"/>
      <c r="G32" s="24"/>
      <c r="H32" s="24"/>
      <c r="I32" s="24"/>
      <c r="J32" s="24"/>
      <c r="K32" s="24"/>
      <c r="L32" s="24"/>
      <c r="M32" s="24"/>
      <c r="N32" s="24"/>
      <c r="O32" s="24"/>
      <c r="P32" s="47"/>
    </row>
    <row r="33" spans="1:16" x14ac:dyDescent="0.25">
      <c r="A33" s="24"/>
      <c r="B33" s="24"/>
      <c r="C33" s="24"/>
      <c r="D33" s="24"/>
      <c r="E33" s="24"/>
      <c r="F33" s="24"/>
      <c r="G33" s="24"/>
      <c r="H33" s="24"/>
      <c r="I33" s="24"/>
      <c r="J33" s="24"/>
      <c r="K33" s="24"/>
      <c r="L33" s="24"/>
      <c r="M33" s="24"/>
      <c r="N33" s="24"/>
      <c r="O33" s="24"/>
      <c r="P33" s="47"/>
    </row>
    <row r="34" spans="1:16" x14ac:dyDescent="0.25">
      <c r="A34" s="24"/>
      <c r="B34" s="24"/>
      <c r="C34" s="24"/>
      <c r="D34" s="24"/>
      <c r="E34" s="24"/>
      <c r="F34" s="24"/>
      <c r="G34" s="24"/>
      <c r="H34" s="24"/>
      <c r="I34" s="24"/>
      <c r="J34" s="24"/>
      <c r="K34" s="24"/>
      <c r="L34" s="24"/>
      <c r="M34" s="24"/>
      <c r="N34" s="24"/>
      <c r="O34" s="24"/>
      <c r="P34" s="47"/>
    </row>
    <row r="35" spans="1:16" x14ac:dyDescent="0.25">
      <c r="A35" s="24"/>
      <c r="B35" s="24"/>
      <c r="C35" s="24"/>
      <c r="D35" s="24"/>
      <c r="E35" s="24"/>
      <c r="F35" s="24"/>
      <c r="G35" s="24"/>
      <c r="H35" s="24"/>
      <c r="I35" s="24"/>
      <c r="J35" s="24"/>
      <c r="K35" s="24"/>
      <c r="L35" s="24"/>
      <c r="M35" s="24"/>
      <c r="N35" s="24"/>
      <c r="O35" s="24"/>
      <c r="P35" s="47"/>
    </row>
  </sheetData>
  <sheetProtection algorithmName="SHA-512" hashValue="ZqMfiTFoHiDxew0CmtGd+LPoF3R2F/GZ8oT6DfRhKSR1DR2X+CeZuw5KTfjAVeTBmX/jFXTGw5UUPlsj/W7lmw==" saltValue="YpBqlsWAvyPu49bXFVGHeg==" spinCount="100000" sheet="1" objects="1" scenarios="1" selectLockedCells="1"/>
  <mergeCells count="17">
    <mergeCell ref="AK7:AS7"/>
    <mergeCell ref="AK13:AP13"/>
    <mergeCell ref="AU7:BC7"/>
    <mergeCell ref="AU13:AZ13"/>
    <mergeCell ref="Q7:Y7"/>
    <mergeCell ref="G13:L13"/>
    <mergeCell ref="Q13:V13"/>
    <mergeCell ref="AA7:AI7"/>
    <mergeCell ref="AA13:AF13"/>
    <mergeCell ref="A16:O16"/>
    <mergeCell ref="C7:F7"/>
    <mergeCell ref="G7:O7"/>
    <mergeCell ref="A1:O1"/>
    <mergeCell ref="A2:O2"/>
    <mergeCell ref="A3:O3"/>
    <mergeCell ref="A4:O4"/>
    <mergeCell ref="A6:B6"/>
  </mergeCells>
  <pageMargins left="0.25" right="0.25" top="0.75" bottom="0.75" header="0.3" footer="0.3"/>
  <pageSetup paperSize="5" scale="15" fitToHeight="0" orientation="landscape" r:id="rId1"/>
  <ignoredErrors>
    <ignoredError sqref="K9" unlocked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TIENDA UTP</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Yudy  Alexandra  Garcia</dc:creator>
  <cp:lastModifiedBy>Mariana  Bedoya Osorio</cp:lastModifiedBy>
  <cp:lastPrinted>2026-03-25T14:40:29Z</cp:lastPrinted>
  <dcterms:created xsi:type="dcterms:W3CDTF">2025-11-20T15:18:08Z</dcterms:created>
  <dcterms:modified xsi:type="dcterms:W3CDTF">2026-03-25T21:14:36Z</dcterms:modified>
</cp:coreProperties>
</file>